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d715a98b5e1ae76/Dokumenty/"/>
    </mc:Choice>
  </mc:AlternateContent>
  <xr:revisionPtr revIDLastSave="0" documentId="8_{108A6A2E-4BDB-4BF8-AC91-164A9205BDDC}" xr6:coauthVersionLast="47" xr6:coauthVersionMax="47" xr10:uidLastSave="{00000000-0000-0000-0000-000000000000}"/>
  <bookViews>
    <workbookView xWindow="-110" yWindow="-110" windowWidth="25820" windowHeight="1550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Naklady" sheetId="12" r:id="rId4"/>
    <sheet name="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Naklady'!$1:$7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Naklady'!$A$1:$Y$36</definedName>
    <definedName name="_xlnm.Print_Area" localSheetId="4">'1 1 Pol'!$A$1:$Y$553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40" i="1"/>
  <c r="F40" i="1"/>
  <c r="G39" i="1"/>
  <c r="F39" i="1"/>
  <c r="G543" i="13"/>
  <c r="BA511" i="13"/>
  <c r="BA439" i="13"/>
  <c r="BA420" i="13"/>
  <c r="BA35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V9" i="13"/>
  <c r="G11" i="13"/>
  <c r="I11" i="13"/>
  <c r="K11" i="13"/>
  <c r="M11" i="13"/>
  <c r="O11" i="13"/>
  <c r="Q11" i="13"/>
  <c r="V11" i="13"/>
  <c r="G14" i="13"/>
  <c r="I14" i="13"/>
  <c r="K14" i="13"/>
  <c r="M14" i="13"/>
  <c r="O14" i="13"/>
  <c r="Q14" i="13"/>
  <c r="Q8" i="13" s="1"/>
  <c r="V14" i="13"/>
  <c r="V8" i="13" s="1"/>
  <c r="G16" i="13"/>
  <c r="I16" i="13"/>
  <c r="K16" i="13"/>
  <c r="M16" i="13"/>
  <c r="O16" i="13"/>
  <c r="Q16" i="13"/>
  <c r="V16" i="13"/>
  <c r="O18" i="13"/>
  <c r="Q18" i="13"/>
  <c r="V18" i="13"/>
  <c r="G19" i="13"/>
  <c r="G18" i="13" s="1"/>
  <c r="I19" i="13"/>
  <c r="I18" i="13" s="1"/>
  <c r="K19" i="13"/>
  <c r="O19" i="13"/>
  <c r="Q19" i="13"/>
  <c r="V19" i="13"/>
  <c r="G26" i="13"/>
  <c r="I26" i="13"/>
  <c r="K26" i="13"/>
  <c r="M26" i="13"/>
  <c r="O26" i="13"/>
  <c r="Q26" i="13"/>
  <c r="V26" i="13"/>
  <c r="G34" i="13"/>
  <c r="I34" i="13"/>
  <c r="K34" i="13"/>
  <c r="K18" i="13" s="1"/>
  <c r="M34" i="13"/>
  <c r="O34" i="13"/>
  <c r="Q34" i="13"/>
  <c r="V34" i="13"/>
  <c r="G42" i="13"/>
  <c r="I42" i="13"/>
  <c r="K42" i="13"/>
  <c r="M42" i="13"/>
  <c r="O42" i="13"/>
  <c r="Q42" i="13"/>
  <c r="V42" i="13"/>
  <c r="G49" i="13"/>
  <c r="I49" i="13"/>
  <c r="K49" i="13"/>
  <c r="M49" i="13"/>
  <c r="O49" i="13"/>
  <c r="Q49" i="13"/>
  <c r="G50" i="13"/>
  <c r="I50" i="13"/>
  <c r="K50" i="13"/>
  <c r="M50" i="13"/>
  <c r="O50" i="13"/>
  <c r="Q50" i="13"/>
  <c r="V50" i="13"/>
  <c r="V49" i="13" s="1"/>
  <c r="I52" i="13"/>
  <c r="K52" i="13"/>
  <c r="O52" i="13"/>
  <c r="Q52" i="13"/>
  <c r="V52" i="13"/>
  <c r="G53" i="13"/>
  <c r="G52" i="13" s="1"/>
  <c r="I53" i="13"/>
  <c r="K53" i="13"/>
  <c r="O53" i="13"/>
  <c r="Q53" i="13"/>
  <c r="V53" i="13"/>
  <c r="Q57" i="13"/>
  <c r="V57" i="13"/>
  <c r="G58" i="13"/>
  <c r="M58" i="13" s="1"/>
  <c r="M57" i="13" s="1"/>
  <c r="I58" i="13"/>
  <c r="I57" i="13" s="1"/>
  <c r="K58" i="13"/>
  <c r="K57" i="13" s="1"/>
  <c r="O58" i="13"/>
  <c r="Q58" i="13"/>
  <c r="V58" i="13"/>
  <c r="G64" i="13"/>
  <c r="I64" i="13"/>
  <c r="K64" i="13"/>
  <c r="M64" i="13"/>
  <c r="O64" i="13"/>
  <c r="Q64" i="13"/>
  <c r="V64" i="13"/>
  <c r="G68" i="13"/>
  <c r="I68" i="13"/>
  <c r="K68" i="13"/>
  <c r="M68" i="13"/>
  <c r="O68" i="13"/>
  <c r="O57" i="13" s="1"/>
  <c r="Q68" i="13"/>
  <c r="V68" i="13"/>
  <c r="G79" i="13"/>
  <c r="G78" i="13" s="1"/>
  <c r="I79" i="13"/>
  <c r="I78" i="13" s="1"/>
  <c r="K79" i="13"/>
  <c r="K78" i="13" s="1"/>
  <c r="M79" i="13"/>
  <c r="M78" i="13" s="1"/>
  <c r="O79" i="13"/>
  <c r="O78" i="13" s="1"/>
  <c r="Q79" i="13"/>
  <c r="Q78" i="13" s="1"/>
  <c r="V79" i="13"/>
  <c r="V78" i="13" s="1"/>
  <c r="G83" i="13"/>
  <c r="I83" i="13"/>
  <c r="K83" i="13"/>
  <c r="M83" i="13"/>
  <c r="O83" i="13"/>
  <c r="Q83" i="13"/>
  <c r="V83" i="13"/>
  <c r="G91" i="13"/>
  <c r="I91" i="13"/>
  <c r="K91" i="13"/>
  <c r="M91" i="13"/>
  <c r="O91" i="13"/>
  <c r="Q91" i="13"/>
  <c r="V91" i="13"/>
  <c r="G93" i="13"/>
  <c r="M93" i="13" s="1"/>
  <c r="I93" i="13"/>
  <c r="K93" i="13"/>
  <c r="O93" i="13"/>
  <c r="Q93" i="13"/>
  <c r="V93" i="13"/>
  <c r="G97" i="13"/>
  <c r="I97" i="13"/>
  <c r="K97" i="13"/>
  <c r="M97" i="13"/>
  <c r="O97" i="13"/>
  <c r="Q97" i="13"/>
  <c r="V97" i="13"/>
  <c r="G108" i="13"/>
  <c r="I108" i="13"/>
  <c r="K108" i="13"/>
  <c r="M108" i="13"/>
  <c r="O108" i="13"/>
  <c r="Q108" i="13"/>
  <c r="V108" i="13"/>
  <c r="G112" i="13"/>
  <c r="I112" i="13"/>
  <c r="K112" i="13"/>
  <c r="M112" i="13"/>
  <c r="O112" i="13"/>
  <c r="Q112" i="13"/>
  <c r="V112" i="13"/>
  <c r="G120" i="13"/>
  <c r="I120" i="13"/>
  <c r="K120" i="13"/>
  <c r="M120" i="13"/>
  <c r="O120" i="13"/>
  <c r="Q120" i="13"/>
  <c r="V120" i="13"/>
  <c r="G122" i="13"/>
  <c r="I122" i="13"/>
  <c r="K122" i="13"/>
  <c r="M122" i="13"/>
  <c r="O122" i="13"/>
  <c r="Q122" i="13"/>
  <c r="V122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M128" i="13"/>
  <c r="O128" i="13"/>
  <c r="Q128" i="13"/>
  <c r="V128" i="13"/>
  <c r="G130" i="13"/>
  <c r="M130" i="13" s="1"/>
  <c r="I130" i="13"/>
  <c r="K130" i="13"/>
  <c r="O130" i="13"/>
  <c r="Q130" i="13"/>
  <c r="V130" i="13"/>
  <c r="G132" i="13"/>
  <c r="I132" i="13"/>
  <c r="K132" i="13"/>
  <c r="M132" i="13"/>
  <c r="O132" i="13"/>
  <c r="Q132" i="13"/>
  <c r="V132" i="13"/>
  <c r="G134" i="13"/>
  <c r="I134" i="13"/>
  <c r="K134" i="13"/>
  <c r="M134" i="13"/>
  <c r="O134" i="13"/>
  <c r="Q134" i="13"/>
  <c r="V134" i="13"/>
  <c r="G143" i="13"/>
  <c r="G142" i="13" s="1"/>
  <c r="I143" i="13"/>
  <c r="I142" i="13" s="1"/>
  <c r="K143" i="13"/>
  <c r="K142" i="13" s="1"/>
  <c r="M143" i="13"/>
  <c r="M142" i="13" s="1"/>
  <c r="O143" i="13"/>
  <c r="O142" i="13" s="1"/>
  <c r="Q143" i="13"/>
  <c r="Q142" i="13" s="1"/>
  <c r="V143" i="13"/>
  <c r="V142" i="13" s="1"/>
  <c r="G147" i="13"/>
  <c r="I147" i="13"/>
  <c r="K147" i="13"/>
  <c r="M147" i="13"/>
  <c r="O147" i="13"/>
  <c r="Q147" i="13"/>
  <c r="V147" i="13"/>
  <c r="G151" i="13"/>
  <c r="M151" i="13" s="1"/>
  <c r="I151" i="13"/>
  <c r="I150" i="13" s="1"/>
  <c r="K151" i="13"/>
  <c r="O151" i="13"/>
  <c r="Q151" i="13"/>
  <c r="V151" i="13"/>
  <c r="G153" i="13"/>
  <c r="I153" i="13"/>
  <c r="K153" i="13"/>
  <c r="M153" i="13"/>
  <c r="O153" i="13"/>
  <c r="Q153" i="13"/>
  <c r="V153" i="13"/>
  <c r="G161" i="13"/>
  <c r="I161" i="13"/>
  <c r="K161" i="13"/>
  <c r="K150" i="13" s="1"/>
  <c r="M161" i="13"/>
  <c r="O161" i="13"/>
  <c r="Q161" i="13"/>
  <c r="V161" i="13"/>
  <c r="G164" i="13"/>
  <c r="I164" i="13"/>
  <c r="K164" i="13"/>
  <c r="M164" i="13"/>
  <c r="O164" i="13"/>
  <c r="Q164" i="13"/>
  <c r="V164" i="13"/>
  <c r="G166" i="13"/>
  <c r="I166" i="13"/>
  <c r="K166" i="13"/>
  <c r="M166" i="13"/>
  <c r="O166" i="13"/>
  <c r="O150" i="13" s="1"/>
  <c r="Q166" i="13"/>
  <c r="Q150" i="13" s="1"/>
  <c r="V166" i="13"/>
  <c r="G168" i="13"/>
  <c r="I168" i="13"/>
  <c r="K168" i="13"/>
  <c r="M168" i="13"/>
  <c r="O168" i="13"/>
  <c r="Q168" i="13"/>
  <c r="V168" i="13"/>
  <c r="G172" i="13"/>
  <c r="I172" i="13"/>
  <c r="K172" i="13"/>
  <c r="M172" i="13"/>
  <c r="O172" i="13"/>
  <c r="Q172" i="13"/>
  <c r="V172" i="13"/>
  <c r="V150" i="13" s="1"/>
  <c r="G175" i="13"/>
  <c r="M175" i="13" s="1"/>
  <c r="I175" i="13"/>
  <c r="K175" i="13"/>
  <c r="O175" i="13"/>
  <c r="Q175" i="13"/>
  <c r="V175" i="13"/>
  <c r="G178" i="13"/>
  <c r="I178" i="13"/>
  <c r="K178" i="13"/>
  <c r="M178" i="13"/>
  <c r="O178" i="13"/>
  <c r="Q178" i="13"/>
  <c r="V178" i="13"/>
  <c r="G182" i="13"/>
  <c r="M182" i="13" s="1"/>
  <c r="I182" i="13"/>
  <c r="K182" i="13"/>
  <c r="O182" i="13"/>
  <c r="Q182" i="13"/>
  <c r="V182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Q189" i="13"/>
  <c r="V189" i="13"/>
  <c r="G192" i="13"/>
  <c r="I192" i="13"/>
  <c r="K192" i="13"/>
  <c r="M192" i="13"/>
  <c r="O192" i="13"/>
  <c r="Q192" i="13"/>
  <c r="V192" i="13"/>
  <c r="G193" i="13"/>
  <c r="I193" i="13"/>
  <c r="K193" i="13"/>
  <c r="M193" i="13"/>
  <c r="O193" i="13"/>
  <c r="Q193" i="13"/>
  <c r="V193" i="13"/>
  <c r="G194" i="13"/>
  <c r="I194" i="13"/>
  <c r="K194" i="13"/>
  <c r="M194" i="13"/>
  <c r="O194" i="13"/>
  <c r="Q194" i="13"/>
  <c r="V194" i="13"/>
  <c r="G195" i="13"/>
  <c r="I195" i="13"/>
  <c r="K195" i="13"/>
  <c r="M195" i="13"/>
  <c r="O195" i="13"/>
  <c r="Q195" i="13"/>
  <c r="V195" i="13"/>
  <c r="G196" i="13"/>
  <c r="M196" i="13" s="1"/>
  <c r="I196" i="13"/>
  <c r="K196" i="13"/>
  <c r="O196" i="13"/>
  <c r="Q196" i="13"/>
  <c r="V196" i="13"/>
  <c r="G197" i="13"/>
  <c r="I197" i="13"/>
  <c r="K197" i="13"/>
  <c r="M197" i="13"/>
  <c r="O197" i="13"/>
  <c r="Q197" i="13"/>
  <c r="V197" i="13"/>
  <c r="G198" i="13"/>
  <c r="I198" i="13"/>
  <c r="K198" i="13"/>
  <c r="M198" i="13"/>
  <c r="O198" i="13"/>
  <c r="Q198" i="13"/>
  <c r="V198" i="13"/>
  <c r="V199" i="13"/>
  <c r="G200" i="13"/>
  <c r="G199" i="13" s="1"/>
  <c r="I200" i="13"/>
  <c r="I199" i="13" s="1"/>
  <c r="K200" i="13"/>
  <c r="K199" i="13" s="1"/>
  <c r="M200" i="13"/>
  <c r="M199" i="13" s="1"/>
  <c r="O200" i="13"/>
  <c r="O199" i="13" s="1"/>
  <c r="Q200" i="13"/>
  <c r="Q199" i="13" s="1"/>
  <c r="V200" i="13"/>
  <c r="G202" i="13"/>
  <c r="G201" i="13" s="1"/>
  <c r="I202" i="13"/>
  <c r="I201" i="13" s="1"/>
  <c r="K202" i="13"/>
  <c r="K201" i="13" s="1"/>
  <c r="M202" i="13"/>
  <c r="M201" i="13" s="1"/>
  <c r="O202" i="13"/>
  <c r="O201" i="13" s="1"/>
  <c r="Q202" i="13"/>
  <c r="Q201" i="13" s="1"/>
  <c r="V202" i="13"/>
  <c r="V201" i="13" s="1"/>
  <c r="G209" i="13"/>
  <c r="M209" i="13" s="1"/>
  <c r="I209" i="13"/>
  <c r="K209" i="13"/>
  <c r="O209" i="13"/>
  <c r="Q209" i="13"/>
  <c r="V209" i="13"/>
  <c r="G220" i="13"/>
  <c r="I220" i="13"/>
  <c r="K220" i="13"/>
  <c r="M220" i="13"/>
  <c r="O220" i="13"/>
  <c r="Q220" i="13"/>
  <c r="V220" i="13"/>
  <c r="G221" i="13"/>
  <c r="I221" i="13"/>
  <c r="K221" i="13"/>
  <c r="G222" i="13"/>
  <c r="I222" i="13"/>
  <c r="K222" i="13"/>
  <c r="M222" i="13"/>
  <c r="M221" i="13" s="1"/>
  <c r="O222" i="13"/>
  <c r="O221" i="13" s="1"/>
  <c r="Q222" i="13"/>
  <c r="Q221" i="13" s="1"/>
  <c r="V222" i="13"/>
  <c r="V221" i="13" s="1"/>
  <c r="G231" i="13"/>
  <c r="I231" i="13"/>
  <c r="K231" i="13"/>
  <c r="M231" i="13"/>
  <c r="O231" i="13"/>
  <c r="G232" i="13"/>
  <c r="I232" i="13"/>
  <c r="K232" i="13"/>
  <c r="M232" i="13"/>
  <c r="O232" i="13"/>
  <c r="Q232" i="13"/>
  <c r="Q231" i="13" s="1"/>
  <c r="V232" i="13"/>
  <c r="V231" i="13" s="1"/>
  <c r="G237" i="13"/>
  <c r="I237" i="13"/>
  <c r="K237" i="13"/>
  <c r="M237" i="13"/>
  <c r="O237" i="13"/>
  <c r="Q237" i="13"/>
  <c r="V237" i="13"/>
  <c r="G243" i="13"/>
  <c r="I243" i="13"/>
  <c r="K243" i="13"/>
  <c r="M243" i="13"/>
  <c r="O243" i="13"/>
  <c r="Q243" i="13"/>
  <c r="V243" i="13"/>
  <c r="G248" i="13"/>
  <c r="M248" i="13" s="1"/>
  <c r="I248" i="13"/>
  <c r="I247" i="13" s="1"/>
  <c r="K248" i="13"/>
  <c r="O248" i="13"/>
  <c r="Q248" i="13"/>
  <c r="V248" i="13"/>
  <c r="G250" i="13"/>
  <c r="I250" i="13"/>
  <c r="K250" i="13"/>
  <c r="M250" i="13"/>
  <c r="O250" i="13"/>
  <c r="Q250" i="13"/>
  <c r="V250" i="13"/>
  <c r="G252" i="13"/>
  <c r="I252" i="13"/>
  <c r="K252" i="13"/>
  <c r="K247" i="13" s="1"/>
  <c r="M252" i="13"/>
  <c r="O252" i="13"/>
  <c r="Q252" i="13"/>
  <c r="V252" i="13"/>
  <c r="G254" i="13"/>
  <c r="I254" i="13"/>
  <c r="K254" i="13"/>
  <c r="M254" i="13"/>
  <c r="O254" i="13"/>
  <c r="Q254" i="13"/>
  <c r="V254" i="13"/>
  <c r="G256" i="13"/>
  <c r="I256" i="13"/>
  <c r="K256" i="13"/>
  <c r="M256" i="13"/>
  <c r="O256" i="13"/>
  <c r="O247" i="13" s="1"/>
  <c r="Q256" i="13"/>
  <c r="Q247" i="13" s="1"/>
  <c r="V256" i="13"/>
  <c r="G258" i="13"/>
  <c r="I258" i="13"/>
  <c r="K258" i="13"/>
  <c r="M258" i="13"/>
  <c r="O258" i="13"/>
  <c r="Q258" i="13"/>
  <c r="V258" i="13"/>
  <c r="G260" i="13"/>
  <c r="I260" i="13"/>
  <c r="K260" i="13"/>
  <c r="M260" i="13"/>
  <c r="O260" i="13"/>
  <c r="Q260" i="13"/>
  <c r="V260" i="13"/>
  <c r="V247" i="13" s="1"/>
  <c r="G262" i="13"/>
  <c r="M262" i="13" s="1"/>
  <c r="I262" i="13"/>
  <c r="K262" i="13"/>
  <c r="O262" i="13"/>
  <c r="Q262" i="13"/>
  <c r="V262" i="13"/>
  <c r="G264" i="13"/>
  <c r="I264" i="13"/>
  <c r="K264" i="13"/>
  <c r="M264" i="13"/>
  <c r="O264" i="13"/>
  <c r="Q264" i="13"/>
  <c r="V264" i="13"/>
  <c r="G268" i="13"/>
  <c r="M268" i="13" s="1"/>
  <c r="I268" i="13"/>
  <c r="K268" i="13"/>
  <c r="O268" i="13"/>
  <c r="Q268" i="13"/>
  <c r="V268" i="13"/>
  <c r="G273" i="13"/>
  <c r="I273" i="13"/>
  <c r="K273" i="13"/>
  <c r="M273" i="13"/>
  <c r="O273" i="13"/>
  <c r="Q273" i="13"/>
  <c r="V273" i="13"/>
  <c r="G275" i="13"/>
  <c r="I275" i="13"/>
  <c r="K275" i="13"/>
  <c r="M275" i="13"/>
  <c r="O275" i="13"/>
  <c r="Q275" i="13"/>
  <c r="V275" i="13"/>
  <c r="G280" i="13"/>
  <c r="I280" i="13"/>
  <c r="K280" i="13"/>
  <c r="M280" i="13"/>
  <c r="O280" i="13"/>
  <c r="Q280" i="13"/>
  <c r="V280" i="13"/>
  <c r="G282" i="13"/>
  <c r="I282" i="13"/>
  <c r="K282" i="13"/>
  <c r="M282" i="13"/>
  <c r="O282" i="13"/>
  <c r="Q282" i="13"/>
  <c r="V282" i="13"/>
  <c r="G286" i="13"/>
  <c r="I286" i="13"/>
  <c r="K286" i="13"/>
  <c r="M286" i="13"/>
  <c r="O286" i="13"/>
  <c r="Q286" i="13"/>
  <c r="V286" i="13"/>
  <c r="G291" i="13"/>
  <c r="I291" i="13"/>
  <c r="K291" i="13"/>
  <c r="M291" i="13"/>
  <c r="O291" i="13"/>
  <c r="Q291" i="13"/>
  <c r="V291" i="13"/>
  <c r="G293" i="13"/>
  <c r="M293" i="13" s="1"/>
  <c r="I293" i="13"/>
  <c r="K293" i="13"/>
  <c r="O293" i="13"/>
  <c r="Q293" i="13"/>
  <c r="V293" i="13"/>
  <c r="G297" i="13"/>
  <c r="I297" i="13"/>
  <c r="K297" i="13"/>
  <c r="M297" i="13"/>
  <c r="O297" i="13"/>
  <c r="Q297" i="13"/>
  <c r="V297" i="13"/>
  <c r="G301" i="13"/>
  <c r="I301" i="13"/>
  <c r="K301" i="13"/>
  <c r="M301" i="13"/>
  <c r="O301" i="13"/>
  <c r="Q301" i="13"/>
  <c r="V301" i="13"/>
  <c r="G305" i="13"/>
  <c r="I305" i="13"/>
  <c r="K305" i="13"/>
  <c r="M305" i="13"/>
  <c r="O305" i="13"/>
  <c r="Q305" i="13"/>
  <c r="V305" i="13"/>
  <c r="G308" i="13"/>
  <c r="I308" i="13"/>
  <c r="K308" i="13"/>
  <c r="M308" i="13"/>
  <c r="O308" i="13"/>
  <c r="Q308" i="13"/>
  <c r="V308" i="13"/>
  <c r="G310" i="13"/>
  <c r="I310" i="13"/>
  <c r="K310" i="13"/>
  <c r="M310" i="13"/>
  <c r="O310" i="13"/>
  <c r="Q310" i="13"/>
  <c r="V310" i="13"/>
  <c r="G348" i="13"/>
  <c r="I348" i="13"/>
  <c r="K348" i="13"/>
  <c r="M348" i="13"/>
  <c r="O348" i="13"/>
  <c r="Q348" i="13"/>
  <c r="V348" i="13"/>
  <c r="G356" i="13"/>
  <c r="M356" i="13" s="1"/>
  <c r="I356" i="13"/>
  <c r="K356" i="13"/>
  <c r="O356" i="13"/>
  <c r="Q356" i="13"/>
  <c r="V356" i="13"/>
  <c r="G358" i="13"/>
  <c r="I358" i="13"/>
  <c r="K358" i="13"/>
  <c r="M358" i="13"/>
  <c r="O358" i="13"/>
  <c r="Q358" i="13"/>
  <c r="V358" i="13"/>
  <c r="G361" i="13"/>
  <c r="M361" i="13" s="1"/>
  <c r="I361" i="13"/>
  <c r="K361" i="13"/>
  <c r="O361" i="13"/>
  <c r="Q361" i="13"/>
  <c r="V361" i="13"/>
  <c r="G367" i="13"/>
  <c r="I367" i="13"/>
  <c r="K367" i="13"/>
  <c r="M367" i="13"/>
  <c r="O367" i="13"/>
  <c r="Q367" i="13"/>
  <c r="V367" i="13"/>
  <c r="G378" i="13"/>
  <c r="I378" i="13"/>
  <c r="K378" i="13"/>
  <c r="M378" i="13"/>
  <c r="O378" i="13"/>
  <c r="Q378" i="13"/>
  <c r="V378" i="13"/>
  <c r="G380" i="13"/>
  <c r="I380" i="13"/>
  <c r="K380" i="13"/>
  <c r="M380" i="13"/>
  <c r="O380" i="13"/>
  <c r="Q380" i="13"/>
  <c r="V380" i="13"/>
  <c r="G382" i="13"/>
  <c r="I382" i="13"/>
  <c r="K382" i="13"/>
  <c r="M382" i="13"/>
  <c r="O382" i="13"/>
  <c r="Q382" i="13"/>
  <c r="V382" i="13"/>
  <c r="G385" i="13"/>
  <c r="I385" i="13"/>
  <c r="K385" i="13"/>
  <c r="M385" i="13"/>
  <c r="O385" i="13"/>
  <c r="Q385" i="13"/>
  <c r="V385" i="13"/>
  <c r="G387" i="13"/>
  <c r="I387" i="13"/>
  <c r="K387" i="13"/>
  <c r="M387" i="13"/>
  <c r="O387" i="13"/>
  <c r="Q387" i="13"/>
  <c r="V387" i="13"/>
  <c r="G398" i="13"/>
  <c r="M398" i="13" s="1"/>
  <c r="I398" i="13"/>
  <c r="K398" i="13"/>
  <c r="O398" i="13"/>
  <c r="Q398" i="13"/>
  <c r="V398" i="13"/>
  <c r="G407" i="13"/>
  <c r="I407" i="13"/>
  <c r="K407" i="13"/>
  <c r="M407" i="13"/>
  <c r="O407" i="13"/>
  <c r="Q407" i="13"/>
  <c r="V407" i="13"/>
  <c r="G409" i="13"/>
  <c r="I409" i="13"/>
  <c r="K409" i="13"/>
  <c r="M409" i="13"/>
  <c r="O409" i="13"/>
  <c r="Q409" i="13"/>
  <c r="V409" i="13"/>
  <c r="G410" i="13"/>
  <c r="I410" i="13"/>
  <c r="K410" i="13"/>
  <c r="M410" i="13"/>
  <c r="O410" i="13"/>
  <c r="Q410" i="13"/>
  <c r="V410" i="13"/>
  <c r="G411" i="13"/>
  <c r="I411" i="13"/>
  <c r="K411" i="13"/>
  <c r="M411" i="13"/>
  <c r="O411" i="13"/>
  <c r="Q411" i="13"/>
  <c r="V411" i="13"/>
  <c r="G412" i="13"/>
  <c r="I412" i="13"/>
  <c r="K412" i="13"/>
  <c r="M412" i="13"/>
  <c r="O412" i="13"/>
  <c r="Q412" i="13"/>
  <c r="V412" i="13"/>
  <c r="G413" i="13"/>
  <c r="I413" i="13"/>
  <c r="K413" i="13"/>
  <c r="M413" i="13"/>
  <c r="O413" i="13"/>
  <c r="Q413" i="13"/>
  <c r="V413" i="13"/>
  <c r="G414" i="13"/>
  <c r="M414" i="13" s="1"/>
  <c r="I414" i="13"/>
  <c r="K414" i="13"/>
  <c r="O414" i="13"/>
  <c r="Q414" i="13"/>
  <c r="V414" i="13"/>
  <c r="G415" i="13"/>
  <c r="I415" i="13"/>
  <c r="K415" i="13"/>
  <c r="M415" i="13"/>
  <c r="O415" i="13"/>
  <c r="Q415" i="13"/>
  <c r="V415" i="13"/>
  <c r="G416" i="13"/>
  <c r="M416" i="13" s="1"/>
  <c r="I416" i="13"/>
  <c r="K416" i="13"/>
  <c r="O416" i="13"/>
  <c r="Q416" i="13"/>
  <c r="V416" i="13"/>
  <c r="G417" i="13"/>
  <c r="I417" i="13"/>
  <c r="K417" i="13"/>
  <c r="M417" i="13"/>
  <c r="O417" i="13"/>
  <c r="Q417" i="13"/>
  <c r="V417" i="13"/>
  <c r="G421" i="13"/>
  <c r="I421" i="13"/>
  <c r="K421" i="13"/>
  <c r="M421" i="13"/>
  <c r="O421" i="13"/>
  <c r="Q421" i="13"/>
  <c r="Q418" i="13" s="1"/>
  <c r="V421" i="13"/>
  <c r="V418" i="13" s="1"/>
  <c r="G423" i="13"/>
  <c r="I423" i="13"/>
  <c r="K423" i="13"/>
  <c r="M423" i="13"/>
  <c r="O423" i="13"/>
  <c r="Q423" i="13"/>
  <c r="V423" i="13"/>
  <c r="G427" i="13"/>
  <c r="I427" i="13"/>
  <c r="K427" i="13"/>
  <c r="M427" i="13"/>
  <c r="O427" i="13"/>
  <c r="Q427" i="13"/>
  <c r="V427" i="13"/>
  <c r="G431" i="13"/>
  <c r="I431" i="13"/>
  <c r="K431" i="13"/>
  <c r="M431" i="13"/>
  <c r="O431" i="13"/>
  <c r="Q431" i="13"/>
  <c r="V431" i="13"/>
  <c r="G432" i="13"/>
  <c r="G418" i="13" s="1"/>
  <c r="I432" i="13"/>
  <c r="I418" i="13" s="1"/>
  <c r="K432" i="13"/>
  <c r="O432" i="13"/>
  <c r="Q432" i="13"/>
  <c r="V432" i="13"/>
  <c r="G434" i="13"/>
  <c r="I434" i="13"/>
  <c r="K434" i="13"/>
  <c r="M434" i="13"/>
  <c r="O434" i="13"/>
  <c r="Q434" i="13"/>
  <c r="V434" i="13"/>
  <c r="G436" i="13"/>
  <c r="I436" i="13"/>
  <c r="K436" i="13"/>
  <c r="K418" i="13" s="1"/>
  <c r="M436" i="13"/>
  <c r="O436" i="13"/>
  <c r="Q436" i="13"/>
  <c r="V436" i="13"/>
  <c r="G438" i="13"/>
  <c r="I438" i="13"/>
  <c r="K438" i="13"/>
  <c r="M438" i="13"/>
  <c r="O438" i="13"/>
  <c r="Q438" i="13"/>
  <c r="V438" i="13"/>
  <c r="G441" i="13"/>
  <c r="I441" i="13"/>
  <c r="K441" i="13"/>
  <c r="M441" i="13"/>
  <c r="O441" i="13"/>
  <c r="Q441" i="13"/>
  <c r="V441" i="13"/>
  <c r="G443" i="13"/>
  <c r="I443" i="13"/>
  <c r="K443" i="13"/>
  <c r="M443" i="13"/>
  <c r="O443" i="13"/>
  <c r="Q443" i="13"/>
  <c r="V443" i="13"/>
  <c r="G447" i="13"/>
  <c r="I447" i="13"/>
  <c r="K447" i="13"/>
  <c r="M447" i="13"/>
  <c r="O447" i="13"/>
  <c r="Q447" i="13"/>
  <c r="V447" i="13"/>
  <c r="G449" i="13"/>
  <c r="M449" i="13" s="1"/>
  <c r="I449" i="13"/>
  <c r="K449" i="13"/>
  <c r="O449" i="13"/>
  <c r="Q449" i="13"/>
  <c r="V449" i="13"/>
  <c r="G450" i="13"/>
  <c r="I450" i="13"/>
  <c r="K450" i="13"/>
  <c r="M450" i="13"/>
  <c r="O450" i="13"/>
  <c r="Q450" i="13"/>
  <c r="V450" i="13"/>
  <c r="G451" i="13"/>
  <c r="M451" i="13" s="1"/>
  <c r="I451" i="13"/>
  <c r="K451" i="13"/>
  <c r="O451" i="13"/>
  <c r="Q451" i="13"/>
  <c r="V451" i="13"/>
  <c r="G453" i="13"/>
  <c r="I453" i="13"/>
  <c r="K453" i="13"/>
  <c r="M453" i="13"/>
  <c r="O453" i="13"/>
  <c r="Q453" i="13"/>
  <c r="V453" i="13"/>
  <c r="G455" i="13"/>
  <c r="I455" i="13"/>
  <c r="K455" i="13"/>
  <c r="M455" i="13"/>
  <c r="O455" i="13"/>
  <c r="O418" i="13" s="1"/>
  <c r="Q455" i="13"/>
  <c r="V455" i="13"/>
  <c r="G457" i="13"/>
  <c r="I457" i="13"/>
  <c r="K457" i="13"/>
  <c r="M457" i="13"/>
  <c r="O457" i="13"/>
  <c r="Q457" i="13"/>
  <c r="V457" i="13"/>
  <c r="G458" i="13"/>
  <c r="I458" i="13"/>
  <c r="K458" i="13"/>
  <c r="M458" i="13"/>
  <c r="O458" i="13"/>
  <c r="Q458" i="13"/>
  <c r="V458" i="13"/>
  <c r="G459" i="13"/>
  <c r="I459" i="13"/>
  <c r="K459" i="13"/>
  <c r="M459" i="13"/>
  <c r="O459" i="13"/>
  <c r="Q459" i="13"/>
  <c r="V459" i="13"/>
  <c r="G460" i="13"/>
  <c r="I460" i="13"/>
  <c r="K460" i="13"/>
  <c r="M460" i="13"/>
  <c r="O460" i="13"/>
  <c r="Q460" i="13"/>
  <c r="V460" i="13"/>
  <c r="G461" i="13"/>
  <c r="M461" i="13" s="1"/>
  <c r="I461" i="13"/>
  <c r="K461" i="13"/>
  <c r="O461" i="13"/>
  <c r="Q461" i="13"/>
  <c r="V461" i="13"/>
  <c r="G462" i="13"/>
  <c r="I462" i="13"/>
  <c r="K462" i="13"/>
  <c r="M462" i="13"/>
  <c r="O462" i="13"/>
  <c r="Q462" i="13"/>
  <c r="V462" i="13"/>
  <c r="G463" i="13"/>
  <c r="I463" i="13"/>
  <c r="K463" i="13"/>
  <c r="M463" i="13"/>
  <c r="O463" i="13"/>
  <c r="Q463" i="13"/>
  <c r="V463" i="13"/>
  <c r="G465" i="13"/>
  <c r="G464" i="13" s="1"/>
  <c r="I465" i="13"/>
  <c r="I464" i="13" s="1"/>
  <c r="K465" i="13"/>
  <c r="K464" i="13" s="1"/>
  <c r="M465" i="13"/>
  <c r="O465" i="13"/>
  <c r="O464" i="13" s="1"/>
  <c r="Q465" i="13"/>
  <c r="Q464" i="13" s="1"/>
  <c r="V465" i="13"/>
  <c r="G468" i="13"/>
  <c r="I468" i="13"/>
  <c r="K468" i="13"/>
  <c r="M468" i="13"/>
  <c r="O468" i="13"/>
  <c r="Q468" i="13"/>
  <c r="V468" i="13"/>
  <c r="G470" i="13"/>
  <c r="I470" i="13"/>
  <c r="K470" i="13"/>
  <c r="M470" i="13"/>
  <c r="O470" i="13"/>
  <c r="Q470" i="13"/>
  <c r="V470" i="13"/>
  <c r="V464" i="13" s="1"/>
  <c r="G474" i="13"/>
  <c r="M474" i="13" s="1"/>
  <c r="I474" i="13"/>
  <c r="K474" i="13"/>
  <c r="O474" i="13"/>
  <c r="Q474" i="13"/>
  <c r="V474" i="13"/>
  <c r="G476" i="13"/>
  <c r="I476" i="13"/>
  <c r="K476" i="13"/>
  <c r="M476" i="13"/>
  <c r="O476" i="13"/>
  <c r="Q476" i="13"/>
  <c r="V476" i="13"/>
  <c r="G478" i="13"/>
  <c r="M478" i="13" s="1"/>
  <c r="I478" i="13"/>
  <c r="K478" i="13"/>
  <c r="O478" i="13"/>
  <c r="Q478" i="13"/>
  <c r="V478" i="13"/>
  <c r="G481" i="13"/>
  <c r="I481" i="13"/>
  <c r="K481" i="13"/>
  <c r="M481" i="13"/>
  <c r="O481" i="13"/>
  <c r="Q481" i="13"/>
  <c r="V481" i="13"/>
  <c r="G484" i="13"/>
  <c r="I484" i="13"/>
  <c r="K484" i="13"/>
  <c r="M484" i="13"/>
  <c r="O484" i="13"/>
  <c r="Q484" i="13"/>
  <c r="V484" i="13"/>
  <c r="G488" i="13"/>
  <c r="I488" i="13"/>
  <c r="K488" i="13"/>
  <c r="M488" i="13"/>
  <c r="O488" i="13"/>
  <c r="Q488" i="13"/>
  <c r="V488" i="13"/>
  <c r="G491" i="13"/>
  <c r="I491" i="13"/>
  <c r="K491" i="13"/>
  <c r="M491" i="13"/>
  <c r="O491" i="13"/>
  <c r="Q491" i="13"/>
  <c r="V491" i="13"/>
  <c r="G493" i="13"/>
  <c r="I493" i="13"/>
  <c r="K493" i="13"/>
  <c r="M493" i="13"/>
  <c r="O493" i="13"/>
  <c r="Q493" i="13"/>
  <c r="V493" i="13"/>
  <c r="G494" i="13"/>
  <c r="I494" i="13"/>
  <c r="K494" i="13"/>
  <c r="M494" i="13"/>
  <c r="O494" i="13"/>
  <c r="Q494" i="13"/>
  <c r="V494" i="13"/>
  <c r="G495" i="13"/>
  <c r="M495" i="13" s="1"/>
  <c r="I495" i="13"/>
  <c r="K495" i="13"/>
  <c r="O495" i="13"/>
  <c r="Q495" i="13"/>
  <c r="V495" i="13"/>
  <c r="G496" i="13"/>
  <c r="I496" i="13"/>
  <c r="K496" i="13"/>
  <c r="M496" i="13"/>
  <c r="O496" i="13"/>
  <c r="Q496" i="13"/>
  <c r="V496" i="13"/>
  <c r="G497" i="13"/>
  <c r="I497" i="13"/>
  <c r="K497" i="13"/>
  <c r="M497" i="13"/>
  <c r="O497" i="13"/>
  <c r="Q497" i="13"/>
  <c r="V497" i="13"/>
  <c r="G498" i="13"/>
  <c r="I498" i="13"/>
  <c r="K498" i="13"/>
  <c r="M498" i="13"/>
  <c r="O498" i="13"/>
  <c r="Q498" i="13"/>
  <c r="V498" i="13"/>
  <c r="G499" i="13"/>
  <c r="I499" i="13"/>
  <c r="K499" i="13"/>
  <c r="M499" i="13"/>
  <c r="O499" i="13"/>
  <c r="Q499" i="13"/>
  <c r="V499" i="13"/>
  <c r="G500" i="13"/>
  <c r="I500" i="13"/>
  <c r="K500" i="13"/>
  <c r="M500" i="13"/>
  <c r="O500" i="13"/>
  <c r="Q500" i="13"/>
  <c r="V500" i="13"/>
  <c r="O501" i="13"/>
  <c r="Q501" i="13"/>
  <c r="V501" i="13"/>
  <c r="G502" i="13"/>
  <c r="M502" i="13" s="1"/>
  <c r="I502" i="13"/>
  <c r="K502" i="13"/>
  <c r="O502" i="13"/>
  <c r="Q502" i="13"/>
  <c r="V502" i="13"/>
  <c r="G506" i="13"/>
  <c r="I506" i="13"/>
  <c r="K506" i="13"/>
  <c r="M506" i="13"/>
  <c r="O506" i="13"/>
  <c r="Q506" i="13"/>
  <c r="V506" i="13"/>
  <c r="G508" i="13"/>
  <c r="M508" i="13" s="1"/>
  <c r="I508" i="13"/>
  <c r="I501" i="13" s="1"/>
  <c r="K508" i="13"/>
  <c r="K501" i="13" s="1"/>
  <c r="O508" i="13"/>
  <c r="Q508" i="13"/>
  <c r="V508" i="13"/>
  <c r="Q509" i="13"/>
  <c r="V509" i="13"/>
  <c r="G510" i="13"/>
  <c r="G509" i="13" s="1"/>
  <c r="I510" i="13"/>
  <c r="I509" i="13" s="1"/>
  <c r="K510" i="13"/>
  <c r="K509" i="13" s="1"/>
  <c r="M510" i="13"/>
  <c r="M509" i="13" s="1"/>
  <c r="O510" i="13"/>
  <c r="O509" i="13" s="1"/>
  <c r="Q510" i="13"/>
  <c r="V510" i="13"/>
  <c r="G539" i="13"/>
  <c r="I539" i="13"/>
  <c r="K539" i="13"/>
  <c r="M539" i="13"/>
  <c r="O539" i="13"/>
  <c r="Q539" i="13"/>
  <c r="V539" i="13"/>
  <c r="AE543" i="13"/>
  <c r="G26" i="12"/>
  <c r="BA17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G16" i="12"/>
  <c r="I16" i="12"/>
  <c r="K16" i="12"/>
  <c r="M16" i="12"/>
  <c r="M15" i="12" s="1"/>
  <c r="O16" i="12"/>
  <c r="O15" i="12" s="1"/>
  <c r="Q16" i="12"/>
  <c r="Q15" i="12" s="1"/>
  <c r="V16" i="12"/>
  <c r="V15" i="12" s="1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AE26" i="12"/>
  <c r="I20" i="1"/>
  <c r="I19" i="1"/>
  <c r="I18" i="1"/>
  <c r="I17" i="1"/>
  <c r="I16" i="1"/>
  <c r="I75" i="1"/>
  <c r="J72" i="1" s="1"/>
  <c r="F44" i="1"/>
  <c r="G23" i="1" s="1"/>
  <c r="G44" i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74" i="1" l="1"/>
  <c r="J73" i="1"/>
  <c r="J65" i="1"/>
  <c r="J57" i="1"/>
  <c r="J66" i="1"/>
  <c r="J58" i="1"/>
  <c r="J70" i="1"/>
  <c r="J71" i="1"/>
  <c r="J68" i="1"/>
  <c r="J61" i="1"/>
  <c r="J69" i="1"/>
  <c r="J62" i="1"/>
  <c r="J63" i="1"/>
  <c r="J59" i="1"/>
  <c r="J67" i="1"/>
  <c r="J60" i="1"/>
  <c r="J56" i="1"/>
  <c r="J64" i="1"/>
  <c r="G28" i="1"/>
  <c r="G25" i="1"/>
  <c r="A25" i="1" s="1"/>
  <c r="A26" i="1" s="1"/>
  <c r="G26" i="1" s="1"/>
  <c r="A23" i="1"/>
  <c r="A24" i="1" s="1"/>
  <c r="G24" i="1" s="1"/>
  <c r="M464" i="13"/>
  <c r="M247" i="13"/>
  <c r="M501" i="13"/>
  <c r="M150" i="13"/>
  <c r="G501" i="13"/>
  <c r="G247" i="13"/>
  <c r="G57" i="13"/>
  <c r="M53" i="13"/>
  <c r="M52" i="13" s="1"/>
  <c r="AF543" i="13"/>
  <c r="G150" i="13"/>
  <c r="M432" i="13"/>
  <c r="M418" i="13" s="1"/>
  <c r="M19" i="13"/>
  <c r="M18" i="13" s="1"/>
  <c r="M8" i="12"/>
  <c r="AF26" i="12"/>
  <c r="I21" i="1"/>
  <c r="J39" i="1"/>
  <c r="J44" i="1" s="1"/>
  <c r="J43" i="1"/>
  <c r="J42" i="1"/>
  <c r="J41" i="1"/>
  <c r="J40" i="1"/>
  <c r="H44" i="1"/>
  <c r="J75" i="1" l="1"/>
  <c r="A27" i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DC18DE18-FF53-47C9-8CDA-43750533295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0DBF1F-6316-4069-A3CC-E7D1809ACF0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5F61329F-2096-4C90-9A1C-0183C77B062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7A4EEE-ACEF-418B-AEFC-3A0F7E68FB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<sst xmlns="http://schemas.openxmlformats.org/spreadsheetml/2006/main" count="2314" uniqueCount="721">
  <si>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</si>
  <si>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</si>
  <si>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</si>
  <si>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</si>
  <si>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</si>
  <si>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</si>
  <si>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</si>
  <si>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</si>
  <si>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</si>
  <si>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</si>
  <si>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</si>
  <si>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</si>
  <si>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</si>
  <si>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</si>
  <si>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</si>
  <si>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</si>
  <si>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</si>
  <si>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</si>
  <si>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</si>
  <si>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</si>
  <si>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</si>
  <si>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</si>
  <si>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</si>
  <si>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</si>
  <si>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</si>
  <si>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</si>
  <si>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</si>
  <si>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</si>
  <si>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</si>
  <si>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</si>
  <si>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</si>
  <si>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</si>
  <si>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</si>
  <si>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</si>
  <si>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</si>
  <si>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</si>
  <si>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</si>
  <si>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</si>
  <si>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</si>
  <si>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</si>
  <si>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</si>
  <si>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</si>
  <si>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</si>
  <si>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240901</t>
  </si>
  <si>
    <t>Zámek Pardubice – rekonstrukce střechy budovy č. p. 3</t>
  </si>
  <si>
    <t>Východočeské muzeum v Pardubicích</t>
  </si>
  <si>
    <t>Zámek 2</t>
  </si>
  <si>
    <t>Pardubice-Zámek</t>
  </si>
  <si>
    <t>53002</t>
  </si>
  <si>
    <t>14450542</t>
  </si>
  <si>
    <t>CZ14450542</t>
  </si>
  <si>
    <t>Sinc s.r.o.</t>
  </si>
  <si>
    <t>Na Spravedlnosti 1533</t>
  </si>
  <si>
    <t>Pardubice - Zelené Předměstí</t>
  </si>
  <si>
    <t>28814878</t>
  </si>
  <si>
    <t>Stavba</t>
  </si>
  <si>
    <t>01</t>
  </si>
  <si>
    <t>SO-001 Ostatní a vedlejší náklady</t>
  </si>
  <si>
    <t>1</t>
  </si>
  <si>
    <t xml:space="preserve"> Ostatní a vedlejší náklady</t>
  </si>
  <si>
    <t>Zámek Pardubice – budova č. p. 3</t>
  </si>
  <si>
    <t>Celkem za stavbu</t>
  </si>
  <si>
    <t>CZK</t>
  </si>
  <si>
    <t>#POPS</t>
  </si>
  <si>
    <t>Popis stavby: 240901 - Zámek Pardubice – rekonstrukce střechy budovy č. p. 3</t>
  </si>
  <si>
    <t>#POPO</t>
  </si>
  <si>
    <t>Popis objektu: 01 - SO-001 Ostatní a vedlejší náklady</t>
  </si>
  <si>
    <t>#POPR</t>
  </si>
  <si>
    <t>Popis rozpočtu: 1 -  Ostatní a vedlejší náklady</t>
  </si>
  <si>
    <t>Popis objektu: 1 - Zámek Pardubice – budova č. p. 3</t>
  </si>
  <si>
    <t>Popis rozpočtu: 1 - Zámek Pardubice – rekonstrukce střechy budovy č. p. 3</t>
  </si>
  <si>
    <t>Rekapitulace dílů</t>
  </si>
  <si>
    <t>Typ dílu</t>
  </si>
  <si>
    <t>3</t>
  </si>
  <si>
    <t>Svislé a kompletní konstrukce</t>
  </si>
  <si>
    <t>314</t>
  </si>
  <si>
    <t>Komíny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</si>
  <si>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</si>
  <si>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</si>
  <si>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</si>
  <si>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</si>
  <si>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</si>
  <si>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</si>
  <si>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</si>
  <si>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</si>
  <si>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</si>
  <si>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</si>
  <si>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</si>
  <si>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</si>
  <si>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</si>
  <si>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</si>
  <si>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</si>
  <si>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</si>
  <si>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</si>
  <si>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</si>
  <si>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</si>
  <si>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</si>
  <si>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</si>
  <si>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</si>
  <si>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</si>
  <si>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</si>
  <si>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</si>
  <si>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</si>
  <si>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</si>
  <si>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</si>
  <si>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</si>
  <si>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</si>
  <si>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</si>
  <si>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</si>
  <si>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</si>
  <si>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</si>
  <si>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</si>
  <si>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</si>
  <si>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</si>
  <si>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</si>
  <si>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</si>
  <si>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</si>
  <si>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</si>
  <si>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</si>
  <si>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</si>
  <si>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</si>
  <si>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</si>
  <si>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</si>
  <si>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</si>
  <si>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</si>
  <si>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</si>
  <si>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</si>
  <si>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</si>
  <si>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</si>
  <si>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</si>
  <si>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</si>
  <si>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</si>
  <si>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</si>
  <si>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</si>
  <si>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</si>
  <si>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</si>
  <si>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</si>
  <si>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</si>
  <si>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</si>
  <si>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</si>
  <si>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</si>
  <si>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25/ II</t>
  </si>
  <si>
    <t>Indiv</t>
  </si>
  <si>
    <t>VRN</t>
  </si>
  <si>
    <t>Běžná</t>
  </si>
  <si>
    <t>POL99_8</t>
  </si>
  <si>
    <t>2,4%</t>
  </si>
  <si>
    <t>POP</t>
  </si>
  <si>
    <t>005121020R</t>
  </si>
  <si>
    <t xml:space="preserve">Provoz zařízení staveniště </t>
  </si>
  <si>
    <t>0,8%</t>
  </si>
  <si>
    <t>005121030R</t>
  </si>
  <si>
    <t>Odstranění zařízení staveniště</t>
  </si>
  <si>
    <t>0,4%</t>
  </si>
  <si>
    <t>004111022T</t>
  </si>
  <si>
    <t xml:space="preserve">Vypracování výrobní projektové dokumentace </t>
  </si>
  <si>
    <t>soubor</t>
  </si>
  <si>
    <t>Vlastní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</si>
  <si>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</si>
  <si>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005403T</t>
  </si>
  <si>
    <t>náklady spojené s doložením potřebné dokladové části</t>
  </si>
  <si>
    <t>005122010R</t>
  </si>
  <si>
    <t xml:space="preserve">Provoz objednatele </t>
  </si>
  <si>
    <t>POL99_2</t>
  </si>
  <si>
    <t>005236T</t>
  </si>
  <si>
    <t>Kontrola a zhodnocení stavu zakrytých krokví a vazných trámů mykologem</t>
  </si>
  <si>
    <t>kompl</t>
  </si>
  <si>
    <t>vč. případného návrhu výměny degradovaných prvků krovu</t>
  </si>
  <si>
    <t>SUM</t>
  </si>
  <si>
    <t>Poznámky uchazeče k zadání</t>
  </si>
  <si>
    <t>POPUZIV</t>
  </si>
  <si>
    <t>krokve - v místech hřebenových spojů a spojů s laťováním, po odstranění stávajícího střešního pláště</t>
  </si>
  <si>
    <t>vazné trámy - pod deskovým záklopem, po demontáži záklopu a násypu/suti mezi trámy</t>
  </si>
  <si>
    <t>zhodnocení stavu těchto prvků krovu s ohledem na možné zatečení dešťových vod a tvorbu hniloby</t>
  </si>
  <si>
    <t>END</t>
  </si>
  <si>
    <t>317121151RT2</t>
  </si>
  <si>
    <t>Montáž ŽB překladů do 105 cm dodatečně do rýh včetně dodávky RZP 119 x 14 x 14 cm</t>
  </si>
  <si>
    <t>kus</t>
  </si>
  <si>
    <t>Práce</t>
  </si>
  <si>
    <t>POL1_</t>
  </si>
  <si>
    <t>Úprava stávající zděné šachty v podstřešním prostoru : 1</t>
  </si>
  <si>
    <t>VV</t>
  </si>
  <si>
    <t>317235811RT2</t>
  </si>
  <si>
    <t>Doplnění zdiva hlavních a kordonových říms cihlami s použitím suché maltové směsi</t>
  </si>
  <si>
    <t>m3</t>
  </si>
  <si>
    <t>Zpětné dozdění zdiva štítu u krokve z CPP (tl. zdiva 450 mm) : (10,5+10,5)*0,225*0,45*2</t>
  </si>
  <si>
    <t>po vybourání stávajícího střešního pláště : (26+33)*0,6*0,25*1,05</t>
  </si>
  <si>
    <t>340239212RT2</t>
  </si>
  <si>
    <t>Zazdívka otvorů pl.4 m2,cihlami tl.zdi nad 10 cm s použitím suché maltové směsi</t>
  </si>
  <si>
    <t>m2</t>
  </si>
  <si>
    <t>Úprava stávající zděné šachty v podstřešním prostoru : 2</t>
  </si>
  <si>
    <t>342263526RT2</t>
  </si>
  <si>
    <t>Revizní dvířka Promat  600 x 600 mm typ SP, požární odolnost EI 30</t>
  </si>
  <si>
    <t>310901113R00</t>
  </si>
  <si>
    <t>Úprava líce při zdění režného zdiva volně bez lišt</t>
  </si>
  <si>
    <t>komín č. 1 : (1,1+0,45)*2*0,75</t>
  </si>
  <si>
    <t>komín č. 2 : (0,75+0,45)*2*2,25</t>
  </si>
  <si>
    <t>komín č. 3 : (0,75+0,45)*2*2,325</t>
  </si>
  <si>
    <t>komín č. 4 : (0,75+0,45)*2*0,75</t>
  </si>
  <si>
    <t>komín č. 5 : (0,45+0,45)*2*0,375</t>
  </si>
  <si>
    <t>komín č. 6 : (0,45+0,45)*2*0,375</t>
  </si>
  <si>
    <t>314231114RT2</t>
  </si>
  <si>
    <t>Zdivo komínů z cihel pálených 290 mm P15 na maltu vápenocementovou s použitím suché maltové směsi</t>
  </si>
  <si>
    <t>komín č. 1 : 1,1*0,45*3</t>
  </si>
  <si>
    <t>komín č. 2 : 0,75*0,45*3,2</t>
  </si>
  <si>
    <t>komín č. 3 : 0,75*0,45*3,3</t>
  </si>
  <si>
    <t>komín č. 4 : 0,75*0,45*3</t>
  </si>
  <si>
    <t>komín č. 5 : 0,45*0,45*3</t>
  </si>
  <si>
    <t>komín č. 6 : 0,45*0,45*2</t>
  </si>
  <si>
    <t>instalační šachta : 1,2*1*2</t>
  </si>
  <si>
    <t>316381115R00</t>
  </si>
  <si>
    <t>Komínové krycí desky s přesahem tl. 50 - 80 mm</t>
  </si>
  <si>
    <t>Položka se používá pro krycí desky s přesahem do 70 mm  a obsahuje i náklady na případnou konstrukční obvodovou výztuž, bednění, potěr nebo vyhlazení povrchu ve spádu k okrajům.</t>
  </si>
  <si>
    <t>komín č. 1 : 1,2*0,55</t>
  </si>
  <si>
    <t>komín č. 2 : 0,85*0,55</t>
  </si>
  <si>
    <t>komín č. 3 : 0,85*0,55</t>
  </si>
  <si>
    <t>komín č. 4 : 0,85*0,55</t>
  </si>
  <si>
    <t>komín č. 5 : 0,55*0,55</t>
  </si>
  <si>
    <t>komín č. 6 : 0,55*0,55</t>
  </si>
  <si>
    <t>627452111RT1</t>
  </si>
  <si>
    <t>Spárování maltou MCs zapuštěné rovné, zdí z cihel cementovou maltou</t>
  </si>
  <si>
    <t>komín č. 1 : (1,1+0,45)*2*3</t>
  </si>
  <si>
    <t>komín č. 2 : (0,75+0,45)*2*3,2</t>
  </si>
  <si>
    <t>komín č. 3 : (0,75+0,45)*2*3,3</t>
  </si>
  <si>
    <t>komín č. 4 : (0,75+0,45)*2*3</t>
  </si>
  <si>
    <t>komín č. 5 : (0,45+0,45)*2*3</t>
  </si>
  <si>
    <t>komín č. 6 : (0,45+0,45)*2*2</t>
  </si>
  <si>
    <t>411121232RT2</t>
  </si>
  <si>
    <t>Osazování stropních desek š. do 60, dl. do 180 cm včetně dodávky PZD 119x29x9</t>
  </si>
  <si>
    <t>612401391R00</t>
  </si>
  <si>
    <t>Omítka malých ploch vnitřních stěn do 1 m2</t>
  </si>
  <si>
    <t>strukturu omítky nutno přizpůsobit stávajícím omítkám</t>
  </si>
  <si>
    <t>lokální opravy : 30</t>
  </si>
  <si>
    <t>622412327T00</t>
  </si>
  <si>
    <t>finální fasádní vápenná malba s barevným pigmentem na zpětné doplnění nové fasádní omítky říms a štítu</t>
  </si>
  <si>
    <t>RT-S-25/II</t>
  </si>
  <si>
    <t>- odstín malby nutno přizpůsobit stávající fasádní omítce</t>
  </si>
  <si>
    <t>římsy : (26+33)*0,3*1,15</t>
  </si>
  <si>
    <t>štít : (10,5+10,5)*0,3*1,15</t>
  </si>
  <si>
    <t>622412328T00</t>
  </si>
  <si>
    <t>podkladní fasádní vápenná malba (podnátěr)</t>
  </si>
  <si>
    <t>- vhodná pro památkové/historické stavby</t>
  </si>
  <si>
    <t>Odkaz na mn. položky pořadí 11 : 27,60000</t>
  </si>
  <si>
    <t>622421156T00</t>
  </si>
  <si>
    <t>Omítka vnější stěn,skladba vhodná pro památkové a historické stavby, složitost 3 strukturu, tlouštku omítky a odstín malby nutno přizpůsobit stávající fasádní omítce</t>
  </si>
  <si>
    <t>Zpětné doplnění nové fasádní omítky říms a štítu</t>
  </si>
  <si>
    <t>-	vhodná pro památkové/historické stavby</t>
  </si>
  <si>
    <t>941941031R00</t>
  </si>
  <si>
    <t>Montáž lešení lehkého řadového s podlahami, š. do 1 m, výšky do 10 m</t>
  </si>
  <si>
    <t>SZ : 27*8</t>
  </si>
  <si>
    <t>JZ : 19*8+(19*6)/2</t>
  </si>
  <si>
    <t>JV : 35*8</t>
  </si>
  <si>
    <t>941941191R00</t>
  </si>
  <si>
    <t>Příplatek za použití lešení lehkého řadového s podlahami, š. do 1 m, výšky do 10 m</t>
  </si>
  <si>
    <t>Začátek provozního součtu</t>
  </si>
  <si>
    <t xml:space="preserve">  SZ : 27*8</t>
  </si>
  <si>
    <t xml:space="preserve">  JZ : 19*8+(19*6)/2</t>
  </si>
  <si>
    <t xml:space="preserve">  JV : 35*8</t>
  </si>
  <si>
    <t xml:space="preserve">  Mezisoučet</t>
  </si>
  <si>
    <t>Konec provozního součtu</t>
  </si>
  <si>
    <t>705*2</t>
  </si>
  <si>
    <t>941941831R00</t>
  </si>
  <si>
    <t>Demontáž lešení lehkého řadového s podlahami, š. do 1 m, výšky do 10 m</t>
  </si>
  <si>
    <t>Odkaz na mn. položky pořadí 14 : 705,00000</t>
  </si>
  <si>
    <t>941955002R00</t>
  </si>
  <si>
    <t>Lešení lehké pomocné, výška podlahy do 1,9 m</t>
  </si>
  <si>
    <t>11*10</t>
  </si>
  <si>
    <t>5,5*5,5</t>
  </si>
  <si>
    <t>166</t>
  </si>
  <si>
    <t>941955003R00</t>
  </si>
  <si>
    <t>Lešení lehké pomocné, výška podlahy do 2,5 m</t>
  </si>
  <si>
    <t xml:space="preserve">  komín č. 1 : (1,1+1,1+0,45+0,45)</t>
  </si>
  <si>
    <t xml:space="preserve">  komín č. 2 : (0,75+0,75+0,45+0,45)</t>
  </si>
  <si>
    <t xml:space="preserve">  komín č. 3 : (0,75+0,75+0,45+0,45)</t>
  </si>
  <si>
    <t xml:space="preserve">  komín č. 4 : (0,75+0,75+0,45+0,45)</t>
  </si>
  <si>
    <t xml:space="preserve">  komín č. 5 : (0,45+0,45+0,45+0,45)</t>
  </si>
  <si>
    <t xml:space="preserve">  komín č. 6 : (0,45+0,45+0,45+0,45)</t>
  </si>
  <si>
    <t>13,9*1,5</t>
  </si>
  <si>
    <t>944944013R00</t>
  </si>
  <si>
    <t>Montáž ochr.sítě z umělých vláken - stínění do 70%</t>
  </si>
  <si>
    <t>944944033R00</t>
  </si>
  <si>
    <t>Příplatek za každý měsíc použití sítí k pol. 4013</t>
  </si>
  <si>
    <t>944944083R00</t>
  </si>
  <si>
    <t>Demontáž ochr.sítě z umělých vláken,stínění do 70%</t>
  </si>
  <si>
    <t>Odkaz na mn. položky pořadí 19 : 705,00000</t>
  </si>
  <si>
    <t>944945012R00</t>
  </si>
  <si>
    <t>Montáž záchytné stříšky H 4,5 m, šířky do 2 m</t>
  </si>
  <si>
    <t>m</t>
  </si>
  <si>
    <t>1,5+1,5</t>
  </si>
  <si>
    <t>944945013R00</t>
  </si>
  <si>
    <t>Montáž záchytné stříšky H 4,5 m, šířky nad 2 m</t>
  </si>
  <si>
    <t>5</t>
  </si>
  <si>
    <t>944945192R00</t>
  </si>
  <si>
    <t>Příplatek za každý měsíc použ.stříšky, k pol. 5012</t>
  </si>
  <si>
    <t>3*2</t>
  </si>
  <si>
    <t>944945193R00</t>
  </si>
  <si>
    <t>Příplatek za každý měsíc použ.stříšky, k pol. 5013</t>
  </si>
  <si>
    <t>5*2</t>
  </si>
  <si>
    <t>944945812R00</t>
  </si>
  <si>
    <t>Demontáž záchytné stříšky H 4,5 m, šířky do 2 m</t>
  </si>
  <si>
    <t>Odkaz na mn. položky pořadí 22 : 3,00000</t>
  </si>
  <si>
    <t>944945813R00</t>
  </si>
  <si>
    <t>Demontáž záchytné stříšky H 4,5 m, šířky nad 2 m</t>
  </si>
  <si>
    <t>Odkaz na mn. položky pořadí 23 : 5,00000</t>
  </si>
  <si>
    <t>70921134R</t>
  </si>
  <si>
    <t>Úplet rašlový provedení 1:1, 1,5 x 100 m, 110 g/m2</t>
  </si>
  <si>
    <t>SPCM</t>
  </si>
  <si>
    <t>Specifikace</t>
  </si>
  <si>
    <t>POL3_</t>
  </si>
  <si>
    <t>705*1,2</t>
  </si>
  <si>
    <t>953907111T00</t>
  </si>
  <si>
    <t>Ochrana konstrukcí bedněním OSB desky min 18mm na konstrukci- zřízení</t>
  </si>
  <si>
    <t>Včetně řeziva.</t>
  </si>
  <si>
    <t>Staveništní ochrana rohů/hran hradební brány : (2,1+2,5)*2*(0,625+0,625)*1,05</t>
  </si>
  <si>
    <t>(2,1+2,5)*2*(0,625+0,625)*1,05</t>
  </si>
  <si>
    <t>953907112T00</t>
  </si>
  <si>
    <t>Ochrana konstrukcí bedněním OSB desky min 18mm na konstrukci- odstranění</t>
  </si>
  <si>
    <t>Odkaz na mn. položky pořadí 29 : 24,15000</t>
  </si>
  <si>
    <t>962032231R00</t>
  </si>
  <si>
    <t>Bourání zdiva z cihel pálených na MVC</t>
  </si>
  <si>
    <t>po vybourání stávájícího střešního pláště : (26+33)*0,6*0,25*1,05</t>
  </si>
  <si>
    <t>962032631R00</t>
  </si>
  <si>
    <t>Bourání zdiva komínového z cihel na MVC</t>
  </si>
  <si>
    <t>komín č. 2 : 0,75*0,45*0,8</t>
  </si>
  <si>
    <t>komín č. 3 : 0,75*0,45*0,6</t>
  </si>
  <si>
    <t>965082923R00</t>
  </si>
  <si>
    <t>Odstranění násypu tl. do 10 cm, plocha nad 2 m2</t>
  </si>
  <si>
    <t>11*10*0,1</t>
  </si>
  <si>
    <t>5,5*5,5*0,05</t>
  </si>
  <si>
    <t>965082941R00</t>
  </si>
  <si>
    <t>Odstranění násypu tl. nad 20 cm jakékoliv plochy</t>
  </si>
  <si>
    <t>166*0,45</t>
  </si>
  <si>
    <t>966031314R00</t>
  </si>
  <si>
    <t>Bourání říms cihel, tl. nad 30 cm, vyložení 25 cm</t>
  </si>
  <si>
    <t>Odstranění nesoudržného zdiva štítu u nároží z CPP : 10,5+10,5</t>
  </si>
  <si>
    <t>976047231R00</t>
  </si>
  <si>
    <t>Vybourání betonových  krycích desek tl. do 10 cm</t>
  </si>
  <si>
    <t>komín č. 4 : 0,85</t>
  </si>
  <si>
    <t>komín č. 5 : 0,55</t>
  </si>
  <si>
    <t>komín č. 6 : 0,55</t>
  </si>
  <si>
    <t>976072333T00</t>
  </si>
  <si>
    <t>Demontáž stávajícího komínového nástavce</t>
  </si>
  <si>
    <t>komín č. 5 : 1</t>
  </si>
  <si>
    <t>komín č. 6 : 1</t>
  </si>
  <si>
    <t>976077111T00</t>
  </si>
  <si>
    <t xml:space="preserve">Demontáž střešní prvků - anténa		</t>
  </si>
  <si>
    <t xml:space="preserve">ks    </t>
  </si>
  <si>
    <t>-	vč. souvisejících kabelových rozvodů v podstřešním prostoru</t>
  </si>
  <si>
    <t>976077112T00</t>
  </si>
  <si>
    <t xml:space="preserve">Demontáž fasádního kamerového systému	</t>
  </si>
  <si>
    <t>vč. zpětné montáže na původní pozici</t>
  </si>
  <si>
    <t>976077113T00</t>
  </si>
  <si>
    <t>Demontáž venkovního osvětlení na fasádě</t>
  </si>
  <si>
    <t>978013191R00</t>
  </si>
  <si>
    <t>Otlučení omítek vnitřních stěn v rozsahu do 100 %</t>
  </si>
  <si>
    <t>lokální opravy : 25</t>
  </si>
  <si>
    <t>978015291R00</t>
  </si>
  <si>
    <t>Otlučení omítek vnějších MVC v složit.1-4 do 100 %</t>
  </si>
  <si>
    <t>římsy : (26+33)*0,25</t>
  </si>
  <si>
    <t>štít : (10,5+10,5)*0,25</t>
  </si>
  <si>
    <t>979011111R00</t>
  </si>
  <si>
    <t>Svislá doprava suti a vybour. hmot za 2.NP a 1.PP</t>
  </si>
  <si>
    <t>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</si>
  <si>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</si>
  <si>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</si>
  <si>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</si>
  <si>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</si>
  <si>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</si>
  <si>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</si>
  <si>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</si>
  <si>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</si>
  <si>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</si>
  <si>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</si>
  <si>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979999987R00</t>
  </si>
  <si>
    <t>Poplatek za recyklaci směsi suti betonu, cihel, tašek a ker.výrobků, kusovost nad 1600 cm2 (170107)</t>
  </si>
  <si>
    <t>979093111R00</t>
  </si>
  <si>
    <t>Uložení suti na skládku bez zhutnění</t>
  </si>
  <si>
    <t>999281108R00</t>
  </si>
  <si>
    <t>Přesun hmot pro opravy a údržbu do výšky 12 m</t>
  </si>
  <si>
    <t>Přesun hmot</t>
  </si>
  <si>
    <t>POL7_</t>
  </si>
  <si>
    <t>713111111RT2</t>
  </si>
  <si>
    <t>Montáž tepelné izolace stropů vrchem kladené, volně 2 vrstvy - materiál ve specifikaci</t>
  </si>
  <si>
    <t>Minerální vata mezi vaznými trámy - původní podlaha se záklopem : 166</t>
  </si>
  <si>
    <t>původní podlaha bez záklopu : 5,5*5,5</t>
  </si>
  <si>
    <t>8,9*2,2</t>
  </si>
  <si>
    <t>9,3*2,9</t>
  </si>
  <si>
    <t>10*2,5</t>
  </si>
  <si>
    <t>63140548R</t>
  </si>
  <si>
    <t>Deska izolační MW, ROCKWOOL ROCKMIN PLUS tl. 150 mm</t>
  </si>
  <si>
    <t xml:space="preserve">  Minerální vata mezi vaznými trámy - podlaha se záklopem : 166</t>
  </si>
  <si>
    <t xml:space="preserve">  podlaha bez záklopu : 5,5*5,5</t>
  </si>
  <si>
    <t xml:space="preserve">  8,9*2,2</t>
  </si>
  <si>
    <t xml:space="preserve">  9,3*2,9</t>
  </si>
  <si>
    <t xml:space="preserve">  10*2,5</t>
  </si>
  <si>
    <t>292,8*1,05*2</t>
  </si>
  <si>
    <t>998713102R00</t>
  </si>
  <si>
    <t>Přesun hmot pro izolace tepelné, v objektech výšky do 12 m</t>
  </si>
  <si>
    <t>721R1</t>
  </si>
  <si>
    <t>Prodloužení kanalizační stoupačky do nejbližšího komínového průduchu-D+M dle popisu</t>
  </si>
  <si>
    <t>vč. kotevmího materiálu</t>
  </si>
  <si>
    <t>728R1</t>
  </si>
  <si>
    <t>Demontáž plechového hranatého potrubí od VZT jednotky do interiéru</t>
  </si>
  <si>
    <t xml:space="preserve">m     </t>
  </si>
  <si>
    <t>vč. zaslepení stávajícího potrubí v šachtě v úrovni stropu</t>
  </si>
  <si>
    <t>728R2</t>
  </si>
  <si>
    <t>Demontáž plechového hranatého potrubí od VZT jednotky až po nadstřešní vyústění</t>
  </si>
  <si>
    <t>vč. koncového potrubního kusu s protidešťovou žaluzií - 400 × 800 mm, délka 1,5 m</t>
  </si>
  <si>
    <t>10</t>
  </si>
  <si>
    <t>728R3</t>
  </si>
  <si>
    <t>Demontáž VZT jednotky v podstřešním prostoru</t>
  </si>
  <si>
    <t>vč. demontáže napájecího elektro kabelu</t>
  </si>
  <si>
    <t>762088113R00</t>
  </si>
  <si>
    <t>Zakrývání a odkrývání opravované střešní konstrukce provizorní plachtou 12 x 15 m po dobu 10-15 dnů</t>
  </si>
  <si>
    <t>762088010T00</t>
  </si>
  <si>
    <t>likvidace biotických škůdců mikrovlnnou technologií u všech stávajících dřevěných prvků krovu</t>
  </si>
  <si>
    <t xml:space="preserve"> (vč. zakrytých prvků krovu)</t>
  </si>
  <si>
    <t>762331911R00</t>
  </si>
  <si>
    <t>Vyřezání části střešní vazby, plochy do 120 cm2, délky do 3 m</t>
  </si>
  <si>
    <t>hambalek 100/100 : 3*2</t>
  </si>
  <si>
    <t>762331922R00</t>
  </si>
  <si>
    <t>Vyřezání části střešní vazby, plochy do 224 cm2, délky do 5 m</t>
  </si>
  <si>
    <t>sloupek 150/150 : 4,5*1</t>
  </si>
  <si>
    <t>šikmý soupek 120/120 : 4,5*1</t>
  </si>
  <si>
    <t>762331923R00</t>
  </si>
  <si>
    <t>Vyřezání části střešní vazby do 224 cm2,do dl.8 m</t>
  </si>
  <si>
    <t>krokev 140/150 : 6*5</t>
  </si>
  <si>
    <t>762331924R00</t>
  </si>
  <si>
    <t>Vyřezání části střešní vazby do 224 cm2,nad dl.8 m</t>
  </si>
  <si>
    <t>krokev 140/150 : 10,5*3</t>
  </si>
  <si>
    <t>762331931R00</t>
  </si>
  <si>
    <t>Vyřezání části střešní vazby do 288 cm2,do dl.3 m</t>
  </si>
  <si>
    <t>pásek 180/140 : 1,5*1</t>
  </si>
  <si>
    <t>762331942R00</t>
  </si>
  <si>
    <t>Vyřezání části střešní vazby, plochy do 450 cm2, délky do 5 m</t>
  </si>
  <si>
    <t>šikmý sloupek 160/200 : 4*1</t>
  </si>
  <si>
    <t>pozednice 180/200 : 3,5*1</t>
  </si>
  <si>
    <t>1*1</t>
  </si>
  <si>
    <t>762331951R00</t>
  </si>
  <si>
    <t>Vyřezání části střešní vazby nad 450 cm2,do dl.3 m</t>
  </si>
  <si>
    <t>vazný trám 190/270 : 3*4</t>
  </si>
  <si>
    <t>2*1</t>
  </si>
  <si>
    <t>krátče 190/270 : 1*3</t>
  </si>
  <si>
    <t>výměna vazný trám 190/270 : 1,5*2</t>
  </si>
  <si>
    <t>762332931RV1</t>
  </si>
  <si>
    <t>Doplnění střešní vazby z hranolů, plochy do 120 cm2 bez dodávky řeziva</t>
  </si>
  <si>
    <t>762332932RV1</t>
  </si>
  <si>
    <t>Doplnění střešní vazby z hranolů do 224 cm2 vč.dod bez dodávky řeziva</t>
  </si>
  <si>
    <t>762332933RV1</t>
  </si>
  <si>
    <t>Doplnění střešní vazby z hranolů do 288 cm2 vč.dod bez dodávky řeziva</t>
  </si>
  <si>
    <t>762332934RV1</t>
  </si>
  <si>
    <t>Doplnění střešní vazby z hranolů do 450 cm2 vč.dod bez dodávky řeziva</t>
  </si>
  <si>
    <t>762332935RV1</t>
  </si>
  <si>
    <t>Doplnění střešní vazby z hranolů do 600 cm2 vč.dod bez dodávky řeziva</t>
  </si>
  <si>
    <t>krátče 290/270 : 1*3</t>
  </si>
  <si>
    <t>762337113RT2</t>
  </si>
  <si>
    <t xml:space="preserve">Celodřevěný plátový spoj, střešní vazba, plochy do 450 cm2 čtyřkolíkový spoj </t>
  </si>
  <si>
    <t>Celodřevěný spoj krokve : 5</t>
  </si>
  <si>
    <t>762337123RT3</t>
  </si>
  <si>
    <t>Celodřevěný plátový spoj, střešní vazba, plochy nad 450 cm2 čtyřkolíkový spoj + 1 čep (hmoždík)</t>
  </si>
  <si>
    <t>Celodřevěný spoj vazného trámu : 5</t>
  </si>
  <si>
    <t>Celodřevěný spoj výměny vazného trámu : 3</t>
  </si>
  <si>
    <t>Celodřevěný spoj pozednice : 3</t>
  </si>
  <si>
    <t>762342202RT4</t>
  </si>
  <si>
    <t>Montáž laťování střech, vzdálenost latí do 220 mm včetně dodávky latí 40 x 60 mm</t>
  </si>
  <si>
    <t>10,5*30,55</t>
  </si>
  <si>
    <t>10,5*33,05</t>
  </si>
  <si>
    <t>boky tří nových střešních vikýřů - napoleonův klobouk : 2*2*3</t>
  </si>
  <si>
    <t>762342204R00</t>
  </si>
  <si>
    <t>Montáž kontralatí přibitím</t>
  </si>
  <si>
    <t>762342811R00</t>
  </si>
  <si>
    <t>Demontáž laťování střech, rozteč latí do 22 cm</t>
  </si>
  <si>
    <t>762354312R00</t>
  </si>
  <si>
    <t>Montáž střešních vikýřů volské oko, plocha okna nad 0,5 m2</t>
  </si>
  <si>
    <t>(napoleonský klobouk)</t>
  </si>
  <si>
    <t>762395000R00</t>
  </si>
  <si>
    <t>Spojovací a ochranné prostředky pro střechy</t>
  </si>
  <si>
    <t>hambalek 100/100 : 3*2*0,1*0,1</t>
  </si>
  <si>
    <t>šikmý soupek 120/120 : 4,5*1*0,12*0,12</t>
  </si>
  <si>
    <t>sloupek 150/150 : 4,5*1*0,15*0,15</t>
  </si>
  <si>
    <t>krokev 140/150 : 6*5*0,14*0,15</t>
  </si>
  <si>
    <t>krokev 140/150 : 10,5*3*0,14*0,15</t>
  </si>
  <si>
    <t>šikmý sloupek 160/200 : 4*1*0,16*0,2*1,1</t>
  </si>
  <si>
    <t xml:space="preserve">  pozednice 180/200 : 3,5*1</t>
  </si>
  <si>
    <t xml:space="preserve">  1*1</t>
  </si>
  <si>
    <t>4,5*0,18*0,2</t>
  </si>
  <si>
    <t>pásek 180/140 : 1,5*1*0,18*0,14</t>
  </si>
  <si>
    <t xml:space="preserve">  vazný trám 190/270 : 3*4</t>
  </si>
  <si>
    <t xml:space="preserve">  2*1</t>
  </si>
  <si>
    <t xml:space="preserve">  výměna vazný trám 190/270 : 1,5*2</t>
  </si>
  <si>
    <t xml:space="preserve">  krátče 190/270 : 1*3</t>
  </si>
  <si>
    <t>20*0,19*0,27</t>
  </si>
  <si>
    <t xml:space="preserve">  10,5*30,5</t>
  </si>
  <si>
    <t xml:space="preserve">  10,5*33</t>
  </si>
  <si>
    <t>666,75*0,012</t>
  </si>
  <si>
    <t xml:space="preserve">  laťování : 10,5*30,55</t>
  </si>
  <si>
    <t xml:space="preserve">  10,5*33,05</t>
  </si>
  <si>
    <t xml:space="preserve">  2*2*3</t>
  </si>
  <si>
    <t>679,8*0,012</t>
  </si>
  <si>
    <t>náběhový klín (napoleonský klobouk) : 0,08</t>
  </si>
  <si>
    <t>0,336</t>
  </si>
  <si>
    <t>kontralatě : 679,8*0,00264</t>
  </si>
  <si>
    <t>762521108R00</t>
  </si>
  <si>
    <t>Položení podlah nehoblovaných na sraz, hrubé fošny</t>
  </si>
  <si>
    <t>půdorysný rozměr a tlousťku prken přizpůsobit původnímu záklopu</t>
  </si>
  <si>
    <t>Původní a z 25% nový smrkový prkenný záklop na nadezdívkách vazných trámech : 9*10,5+6,5*11</t>
  </si>
  <si>
    <t>část podstřešního prostoru bez původního záklopu : 5,5*5,5</t>
  </si>
  <si>
    <t>762521812R00</t>
  </si>
  <si>
    <t>Demontáž podlah bez polštářů z prken tl. do 50 mm</t>
  </si>
  <si>
    <t>stávající záklop : 9*10,5+6,5*11</t>
  </si>
  <si>
    <t>762595000R00</t>
  </si>
  <si>
    <t>Spojovací a ochranné prostředky k položení podlah</t>
  </si>
  <si>
    <t>výměna části původního záklopu : 166*0,04*0,25</t>
  </si>
  <si>
    <t>Nový smrkový prkenný záklop na vazných trámech - 25 % z výměry původního záklopu : 126,8*0,04</t>
  </si>
  <si>
    <t>76252R1</t>
  </si>
  <si>
    <t>dodávka a montáž podpůrné/vynášející dřevěné konstrukce nového záklopu</t>
  </si>
  <si>
    <t xml:space="preserve">m2    </t>
  </si>
  <si>
    <t>60511100R</t>
  </si>
  <si>
    <t>Řezivo středové SM/BO jakost I tl. 40 - 100 mm, 3 - 6 m</t>
  </si>
  <si>
    <t>Nový smrkový prkenný záklop na vazných trámech - 25 % z výměry původního záklopu : 166*0,25*0,04*1,1</t>
  </si>
  <si>
    <t xml:space="preserve">  část podstřešního prostoru bez původního záklopu : 5,5*5,5</t>
  </si>
  <si>
    <t>126,8*0,04*1,1</t>
  </si>
  <si>
    <t>605152001R</t>
  </si>
  <si>
    <t>Hranolek stavební SM do 100 x 100 mm, 1 - 4 m</t>
  </si>
  <si>
    <t>hambalek 100/100 : 3*2*0,1*0,1*1,1</t>
  </si>
  <si>
    <t>60515229R</t>
  </si>
  <si>
    <t>Hranol stavební SM do 140 x 140 mm, 1 - 4 m</t>
  </si>
  <si>
    <t>šikmý soupek 120/120 : 4,5*1*0,12*0,12*1,1</t>
  </si>
  <si>
    <t>60515248R</t>
  </si>
  <si>
    <t>Hranol stavební SM do 160 x 160 mm, 5 - 6 m</t>
  </si>
  <si>
    <t>sloupek 150/150 : 4,5*1*0,15*0,15*1,1</t>
  </si>
  <si>
    <t>krokev 140/150 : 6*5*0,14*0,15*1,1</t>
  </si>
  <si>
    <t>60515250R</t>
  </si>
  <si>
    <t>Hranol stavební SM do 160 x 160 mm, nad 10 m</t>
  </si>
  <si>
    <t>krokev 140/150 : 10,5*3*0,14*0,15*1,1</t>
  </si>
  <si>
    <t>60515278R</t>
  </si>
  <si>
    <t>Hranol stavební SM do 200 x 200 mm, 1 - 4 m</t>
  </si>
  <si>
    <t>4,5*0,18*0,2*1,1</t>
  </si>
  <si>
    <t>pásek 180/140 : 1,5*1*0,18*0,14*1,1</t>
  </si>
  <si>
    <t>náběhový klín (napoleonský klobouk) : 0,08*1,1</t>
  </si>
  <si>
    <t>0,336*1,1</t>
  </si>
  <si>
    <t>60515283R</t>
  </si>
  <si>
    <t>Hranol stavební SM nad 200 x 200 mm, 1 - 4 m</t>
  </si>
  <si>
    <t>20*0,19*0,27*1,1</t>
  </si>
  <si>
    <t>60517107R</t>
  </si>
  <si>
    <t>Lať impregnovaná SM jakost I 40 x 60 mm</t>
  </si>
  <si>
    <t>675,8*0,00264*1,1</t>
  </si>
  <si>
    <t>998762102R00</t>
  </si>
  <si>
    <t>Přesun hmot pro tesařské konstrukce, v objektech výšky do 12 m</t>
  </si>
  <si>
    <t>979011211R00</t>
  </si>
  <si>
    <t>Svislá doprava suti a vybour. hmot za 2.NP nošením</t>
  </si>
  <si>
    <t>979011219R00</t>
  </si>
  <si>
    <t>Přípl.k svislé dopr.suti za každé další NP nošením</t>
  </si>
  <si>
    <t>979990161R00</t>
  </si>
  <si>
    <t>Poplatek za uložení - dřevo, skupina odpadu 170201</t>
  </si>
  <si>
    <t>979087311R00</t>
  </si>
  <si>
    <t>Vodorovné přemístění suti nošením do 10 m</t>
  </si>
  <si>
    <t>979087391R00</t>
  </si>
  <si>
    <t>Příplatek za nošení suti každých dalších 10 m</t>
  </si>
  <si>
    <t>z měděného plechu, tl. min. 0,5 mm, přírodní</t>
  </si>
  <si>
    <t>dimenze všech prvků okapového systému nutno ověřit na stavbě, případně přizpůsobit stávajícímu bouranému okapovému systému</t>
  </si>
  <si>
    <t>764222255T00</t>
  </si>
  <si>
    <t>Oplechování okapů z Cu plechu, rš 1000 mm, šikmá střecha</t>
  </si>
  <si>
    <t>26+33</t>
  </si>
  <si>
    <t>764239210R00</t>
  </si>
  <si>
    <t>Lemování komínů v ploše z Cu plechu, šikmá střecha</t>
  </si>
  <si>
    <t>K1 : 1,1*0,45*1</t>
  </si>
  <si>
    <t>K2 : 0,75*0,45*3</t>
  </si>
  <si>
    <t>K3 : 0,45*0,45*2</t>
  </si>
  <si>
    <t>764252203R00</t>
  </si>
  <si>
    <t>Žlaby podokapní půlkruhové z Cu plechu, rš 330 mm</t>
  </si>
  <si>
    <t>Položka je kalkulována včetně háků, čel, rohů, rovných hrdel a dilatací.</t>
  </si>
  <si>
    <t>vč. napojení na stávající okapový systém částí budovy č.p. 3, který projekt neřeší</t>
  </si>
  <si>
    <t>764259211R00</t>
  </si>
  <si>
    <t>Kotlík kónický pro trouby z Cu plechu, průměr do 150 mm</t>
  </si>
  <si>
    <t>764262221T00</t>
  </si>
  <si>
    <t>Nový střešní vlez pro nevytápěné prostory 500x600mm dodávka a montáž technická specifikace dle PD</t>
  </si>
  <si>
    <t>2</t>
  </si>
  <si>
    <t>764267200R00</t>
  </si>
  <si>
    <t>Oplechování vikýře z Cu plechu, plochy do 6 m2, šikmá střecha sklon do 30°</t>
  </si>
  <si>
    <t>K4 : 0,5*0,65*2</t>
  </si>
  <si>
    <t>764292240R00</t>
  </si>
  <si>
    <t>Úžlabí z Cu plechu, rš 500 mm</t>
  </si>
  <si>
    <t>K5 : 14</t>
  </si>
  <si>
    <t>764554202R00</t>
  </si>
  <si>
    <t>Odpadní trouby kruhové z Cu plechu, průměr 100 mm</t>
  </si>
  <si>
    <t>Položka je kalkulována včetně nákladů na dodání zděří, manžet, odboček, kolen, odskoků, výpustí vody a přechodových kusů.</t>
  </si>
  <si>
    <t>7,5*3</t>
  </si>
  <si>
    <t>764322855T00</t>
  </si>
  <si>
    <t>Demontáž oplechování okapů, TK, rš 1000 mm, nad 45°</t>
  </si>
  <si>
    <t>764339811R00</t>
  </si>
  <si>
    <t>Demontáž lemov. komínů v ploše, vln. kryt, do 45°</t>
  </si>
  <si>
    <t>1,1*0,45*1</t>
  </si>
  <si>
    <t>0,75*0,45*3</t>
  </si>
  <si>
    <t>0,45*0,45*2</t>
  </si>
  <si>
    <t>764352811R00</t>
  </si>
  <si>
    <t>Demontáž žlabů půlkruhových rovných, rš 330 mm, šikmá střecha sklon do 45°</t>
  </si>
  <si>
    <t>764359811R00</t>
  </si>
  <si>
    <t>Demontáž kotlíku kónického, šikmá střecha sklon do 45°</t>
  </si>
  <si>
    <t>764361811R00</t>
  </si>
  <si>
    <t>Demontáž střešního okna, šikmá střecha sklon do 45°</t>
  </si>
  <si>
    <t>764367801R00</t>
  </si>
  <si>
    <t>Demontáž oplechování střešního vikýře, do 45°</t>
  </si>
  <si>
    <t>0,5*0,65*2</t>
  </si>
  <si>
    <t>764392841R00</t>
  </si>
  <si>
    <t>Demontáž úžlabí, rš 500 mm, šikmá střecha sklon do 45°</t>
  </si>
  <si>
    <t>14</t>
  </si>
  <si>
    <t>764454801R00</t>
  </si>
  <si>
    <t>Demontáž odpadních trub kruhových, D 75 a 100 mm</t>
  </si>
  <si>
    <t>998764102R00</t>
  </si>
  <si>
    <t>Přesun hmot pro klempířské konstr., výšky do 12 m</t>
  </si>
  <si>
    <t>979951141R00</t>
  </si>
  <si>
    <t>Výkup kovů - měď, staré kusy a plechy</t>
  </si>
  <si>
    <t>765312810R00</t>
  </si>
  <si>
    <t>Demontáž krytiny dvoudrážkové, na sucho, do suti</t>
  </si>
  <si>
    <t>765311813R00</t>
  </si>
  <si>
    <t>Demontáž krytiny bobrovky na sucho, pro použití</t>
  </si>
  <si>
    <t>stávající : 3</t>
  </si>
  <si>
    <t>765311513RU1</t>
  </si>
  <si>
    <t>Krytina z bobrovek, korunové kladení, na sucho, střech jednoduchých režné tašky, kulatý řez, včetně doplňkových tašek</t>
  </si>
  <si>
    <t>14,5*2</t>
  </si>
  <si>
    <t>765319111R00</t>
  </si>
  <si>
    <t>Montáž krytiny z bobrovky střech jedn. na sucho</t>
  </si>
  <si>
    <t>765311514RU2</t>
  </si>
  <si>
    <t>Krytina z bobrovek, korunové kladení, do malty, střech jednoduchých režné tašky, kulatý řez, bez doplňkových tašek</t>
  </si>
  <si>
    <t>u štítu : 10,5*0,36*2*1,05</t>
  </si>
  <si>
    <t>765311530RT1</t>
  </si>
  <si>
    <t>Krytina vikýře z bobrovek (napoleonský klobouk) tašky kulatý řez, režné</t>
  </si>
  <si>
    <t>12,5*2</t>
  </si>
  <si>
    <t>6*2</t>
  </si>
  <si>
    <t>765319411RT2</t>
  </si>
  <si>
    <t>Montáž hřebene z hřebenáčů s větracím pásem vč. hřebenáče režného a větracího pásu olovo/cín</t>
  </si>
  <si>
    <t>polodrážkový, č. 2</t>
  </si>
  <si>
    <t>35</t>
  </si>
  <si>
    <t>765311757R00</t>
  </si>
  <si>
    <t>Sněhový zachytávač lopatkový, pálená krytina</t>
  </si>
  <si>
    <t>ks</t>
  </si>
  <si>
    <t>provedení viz stávající sněhové zábrany na střeše objektu hradební brány</t>
  </si>
  <si>
    <t>(30,55+33,05)* 1 ks na 0,9 m : 58</t>
  </si>
  <si>
    <t>765901112R00</t>
  </si>
  <si>
    <t xml:space="preserve">Fólie izolační podstřešní paropropustná </t>
  </si>
  <si>
    <t>technická specifikace dle PD</t>
  </si>
  <si>
    <t>667,8+7,938</t>
  </si>
  <si>
    <t>59660027R</t>
  </si>
  <si>
    <t>Taška pálená Bobrovka kulatý řez režná, větrací 180 x 390 mm</t>
  </si>
  <si>
    <t>668/100*42 : 281</t>
  </si>
  <si>
    <t>998765102R00</t>
  </si>
  <si>
    <t>Přesun hmot pro krytiny tvrdé, v objektech výšky do 12 m</t>
  </si>
  <si>
    <t>979999984R00</t>
  </si>
  <si>
    <t>Poplatek za recyklaci - tašky, keramika, do 1600 cm2 (skup.170103)</t>
  </si>
  <si>
    <t>767 01</t>
  </si>
  <si>
    <t>Ocelové výplňové sítě-výroba a montáž "Technická specifikace dle PD"</t>
  </si>
  <si>
    <t>POL1_1</t>
  </si>
  <si>
    <t>Krycí mřížka souvislého větracího otvoru vikýře(napoleonský klobouk) : 15,5*0,2</t>
  </si>
  <si>
    <t>7*0,2</t>
  </si>
  <si>
    <t>13,5*0,2</t>
  </si>
  <si>
    <t>15945145T</t>
  </si>
  <si>
    <t>Tahokov oka 6x3x0,7 Hliník Rozměr: 0,5x1000x2000mm</t>
  </si>
  <si>
    <t>POL3_1</t>
  </si>
  <si>
    <t>Krycí mřížka souvislého větracího otvoru vikýře(napoleonský klobouk) : 4</t>
  </si>
  <si>
    <t>998767102R00</t>
  </si>
  <si>
    <t>Přesun hmot pro zámečnické konstrukce, v objektech výšky do 12 m</t>
  </si>
  <si>
    <t>783782264R00</t>
  </si>
  <si>
    <t>Nástřik tesařských konstr. XILIX sanační,obroušení technická specifikace dle PD</t>
  </si>
  <si>
    <t>vysávání, zametení a v případě většího ušpinění (např trusem) ruční čištění nekovovým kartáčem (rejžák)</t>
  </si>
  <si>
    <t>rámové konstrukce : (0,04+0,12)*2*14,4</t>
  </si>
  <si>
    <t>(0,07+0,12)*2*58,96</t>
  </si>
  <si>
    <t>(0,07+0,14)*2*59,231</t>
  </si>
  <si>
    <t>(0,07+0,14)*2*26,65</t>
  </si>
  <si>
    <t>(0,08+0,08)*2*8,265</t>
  </si>
  <si>
    <t>(0,08+0,12)*2*32,10</t>
  </si>
  <si>
    <t>(0,08+0,13)*2*43,227</t>
  </si>
  <si>
    <t>(0,1+0,1)*2*5,6</t>
  </si>
  <si>
    <t>(0,1+0,1)*2*17,36</t>
  </si>
  <si>
    <t>(0,1+0,13)*2*439,79</t>
  </si>
  <si>
    <t>(0,12+0,12)*2*14,24</t>
  </si>
  <si>
    <t>(0,14+0,15)*2*341,912</t>
  </si>
  <si>
    <t>(0,14+0,18)*2*51,497</t>
  </si>
  <si>
    <t>(0,15+0,15)*2*0,92</t>
  </si>
  <si>
    <t>(0,15+0,16)*2*79,222</t>
  </si>
  <si>
    <t>(0,15+0,19)*2*35,2</t>
  </si>
  <si>
    <t>(0,16+0,20)*2*93,952</t>
  </si>
  <si>
    <t>(0,18+0,14)*2*47,805</t>
  </si>
  <si>
    <t>(0,18+0,20)*2*43,194</t>
  </si>
  <si>
    <t>(0,19+0,19)*2*37,562</t>
  </si>
  <si>
    <t>(0,19+0,27)*2*142,909</t>
  </si>
  <si>
    <t>(0,20+0,17)*2*26,745</t>
  </si>
  <si>
    <t>(0,22+0,17)*2*19,439</t>
  </si>
  <si>
    <t>sloupy : (0,08+0,08)*2*0,942</t>
  </si>
  <si>
    <t>(0,14+0,14)*2*17,566</t>
  </si>
  <si>
    <t>(0,15+0,15)*2*6,932</t>
  </si>
  <si>
    <t>(0,17+0,17)*2*59,74</t>
  </si>
  <si>
    <t>783992000R00</t>
  </si>
  <si>
    <t>Nátěr bezpečnostními barvami šrafováním</t>
  </si>
  <si>
    <t>Z9-Barevné zvýraznění sníženého/zuženého průjezdního profilu v hradební bráně : (2,1+2,5)*2*0,5*1,05</t>
  </si>
  <si>
    <t>(2,1+2,5)*2*0,5*1,05</t>
  </si>
  <si>
    <t>- např. POROKALK B-E</t>
  </si>
  <si>
    <t>- např. POROKALK P</t>
  </si>
  <si>
    <t>-	vápenocementový postřik</t>
  </si>
  <si>
    <t>-	pojivo ze směsného hydraulického vápna (např. VAPO) + portlanského cementu</t>
  </si>
  <si>
    <t>-	vhodný pro památkové/historické stavby</t>
  </si>
  <si>
    <t>-	fasádní vápenná omítka (jádro + štuk)</t>
  </si>
  <si>
    <t>-	pojivo ze směsného hydraulického vápna (např. VAPO)</t>
  </si>
  <si>
    <t>-	konstrukce antény a přívodní kabel</t>
  </si>
  <si>
    <t>na SZ a JZ fasádě</t>
  </si>
  <si>
    <t>celkem 2 ks venkovních bezpečnostních kamer</t>
  </si>
  <si>
    <t>celkem 6 ks venkovních svítidel</t>
  </si>
  <si>
    <t>vč. zakrytí vynášející fasádní konstrukce</t>
  </si>
  <si>
    <t>stávající vyústění stoupačky v instalační šachtě</t>
  </si>
  <si>
    <t>demontáž stávajícho vyústění</t>
  </si>
  <si>
    <t>ležatý rozvod v rámci podlahy se záklopem k nejbližšímu komínu</t>
  </si>
  <si>
    <t>svislý rozvod v komínovém průdochu zakončený instalační kanalizační hlavicí (v průduchu)</t>
  </si>
  <si>
    <t>PP HT DN 110 - celkem 7 m</t>
  </si>
  <si>
    <t>kolena PP HT DN 110 - celkem 2 ks</t>
  </si>
  <si>
    <t>plastová kanalizační větrací hlavice - 1 ks</t>
  </si>
  <si>
    <t>hranaté potrubí 300 × 600 mm</t>
  </si>
  <si>
    <t>vč. ocelových vynášejících konstrukcí</t>
  </si>
  <si>
    <t>vč. nadstřešního kastlíku a jeho oplechování - rozměr 0,8 × 1,2 m, v. 0,4 m</t>
  </si>
  <si>
    <t>plechová větrací jednotka</t>
  </si>
  <si>
    <t>vč. ocelových vynášejících konstrukcí či základů</t>
  </si>
  <si>
    <t>systémový, v barvě střešní krytiny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</si>
</sst>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W5" sqref="W5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18" zoomScaleNormal="100" zoomScaleSheetLayoutView="75" workbookViewId="0">
      <selection activeCell="E24" sqref="E24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5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5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5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5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125" t="s">
        <v>50</v>
      </c>
      <c r="J6" s="8"/>
    </row>
    <row r="7" spans="1:15" ht="15.75" customHeight="1" x14ac:dyDescent="0.25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26" t="s">
        <v>51</v>
      </c>
      <c r="H8" s="18" t="s">
        <v>42</v>
      </c>
      <c r="I8" s="125" t="s">
        <v>54</v>
      </c>
      <c r="J8" s="8"/>
    </row>
    <row r="9" spans="1:15" ht="15.75" hidden="1" customHeight="1" x14ac:dyDescent="0.25">
      <c r="A9" s="2"/>
      <c r="B9" s="2"/>
      <c r="D9" s="126" t="s">
        <v>52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124" t="s">
        <v>48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5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5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5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SUMIF(F56:F74,A16,I56:I74)+SUMIF(F56:F74,"PSU",I56:I74)</f>
        <v>0</v>
      </c>
      <c r="J16" s="82"/>
    </row>
    <row r="17" spans="1:10" ht="23.25" customHeight="1" x14ac:dyDescent="0.25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SUMIF(F56:F74,A17,I56:I74)</f>
        <v>0</v>
      </c>
      <c r="J17" s="82"/>
    </row>
    <row r="18" spans="1:10" ht="23.25" customHeight="1" x14ac:dyDescent="0.25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SUMIF(F56:F74,A18,I56:I74)</f>
        <v>0</v>
      </c>
      <c r="J18" s="82"/>
    </row>
    <row r="19" spans="1:10" ht="23.25" customHeight="1" x14ac:dyDescent="0.25">
      <c r="A19" s="195" t="s">
        <v>107</v>
      </c>
      <c r="B19" s="38" t="s">
        <v>29</v>
      </c>
      <c r="C19" s="59"/>
      <c r="D19" s="60"/>
      <c r="E19" s="80"/>
      <c r="F19" s="81"/>
      <c r="G19" s="80"/>
      <c r="H19" s="81"/>
      <c r="I19" s="80">
        <f>SUMIF(F56:F74,A19,I56:I74)</f>
        <v>0</v>
      </c>
      <c r="J19" s="82"/>
    </row>
    <row r="20" spans="1:10" ht="23.25" customHeight="1" x14ac:dyDescent="0.25">
      <c r="A20" s="195" t="s">
        <v>108</v>
      </c>
      <c r="B20" s="38" t="s">
        <v>30</v>
      </c>
      <c r="C20" s="59"/>
      <c r="D20" s="60"/>
      <c r="E20" s="80"/>
      <c r="F20" s="81"/>
      <c r="G20" s="80"/>
      <c r="H20" s="81"/>
      <c r="I20" s="80">
        <f>SUMIF(F56:F74,A20,I56:I74)</f>
        <v>0</v>
      </c>
      <c r="J20" s="82"/>
    </row>
    <row r="21" spans="1:10" ht="23.25" customHeight="1" x14ac:dyDescent="0.3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IF(A24&gt;50, ROUNDUP(A23, 0), ROUNDDOWN(A23, 0))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IF(A26&gt;50, ROUNDUP(A25, 0), ROUNDDOWN(A25, 0))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62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55</v>
      </c>
      <c r="C39" s="146"/>
      <c r="D39" s="146"/>
      <c r="E39" s="146"/>
      <c r="F39" s="147">
        <f>'01 1 Naklady'!AE26+'1 1 Pol'!AE543</f>
        <v>0</v>
      </c>
      <c r="G39" s="148">
        <f>'01 1 Naklady'!AF26+'1 1 Pol'!AF543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10" ht="25.5" customHeight="1" x14ac:dyDescent="0.25">
      <c r="A40" s="135">
        <v>2</v>
      </c>
      <c r="B40" s="151" t="s">
        <v>56</v>
      </c>
      <c r="C40" s="152" t="s">
        <v>57</v>
      </c>
      <c r="D40" s="152"/>
      <c r="E40" s="152"/>
      <c r="F40" s="153">
        <f>'01 1 Naklady'!AE26</f>
        <v>0</v>
      </c>
      <c r="G40" s="154">
        <f>'01 1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10" ht="25.5" customHeight="1" x14ac:dyDescent="0.25">
      <c r="A41" s="135">
        <v>3</v>
      </c>
      <c r="B41" s="156" t="s">
        <v>58</v>
      </c>
      <c r="C41" s="146" t="s">
        <v>59</v>
      </c>
      <c r="D41" s="146"/>
      <c r="E41" s="146"/>
      <c r="F41" s="157">
        <f>'01 1 Naklady'!AE26</f>
        <v>0</v>
      </c>
      <c r="G41" s="149">
        <f>'01 1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10" ht="25.5" customHeight="1" x14ac:dyDescent="0.25">
      <c r="A42" s="135">
        <v>2</v>
      </c>
      <c r="B42" s="151" t="s">
        <v>58</v>
      </c>
      <c r="C42" s="152" t="s">
        <v>60</v>
      </c>
      <c r="D42" s="152"/>
      <c r="E42" s="152"/>
      <c r="F42" s="153">
        <f>'1 1 Pol'!AE543</f>
        <v>0</v>
      </c>
      <c r="G42" s="154">
        <f>'1 1 Pol'!AF543</f>
        <v>0</v>
      </c>
      <c r="H42" s="154">
        <f>(F42*SazbaDPH1/100)+(G42*SazbaDPH2/100)</f>
        <v>0</v>
      </c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customHeight="1" x14ac:dyDescent="0.25">
      <c r="A43" s="135">
        <v>3</v>
      </c>
      <c r="B43" s="156" t="s">
        <v>58</v>
      </c>
      <c r="C43" s="146" t="s">
        <v>44</v>
      </c>
      <c r="D43" s="146"/>
      <c r="E43" s="146"/>
      <c r="F43" s="157">
        <f>'1 1 Pol'!AE543</f>
        <v>0</v>
      </c>
      <c r="G43" s="149">
        <f>'1 1 Pol'!AF543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10" ht="25.5" customHeight="1" x14ac:dyDescent="0.25">
      <c r="A44" s="135"/>
      <c r="B44" s="158" t="s">
        <v>61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10" x14ac:dyDescent="0.25">
      <c r="A46" t="s">
        <v>63</v>
      </c>
      <c r="B46" t="s">
        <v>64</v>
      </c>
    </row>
    <row r="47" spans="1:10" x14ac:dyDescent="0.25">
      <c r="A47" t="s">
        <v>65</v>
      </c>
      <c r="B47" t="s">
        <v>66</v>
      </c>
    </row>
    <row r="48" spans="1:10" x14ac:dyDescent="0.25">
      <c r="A48" t="s">
        <v>67</v>
      </c>
      <c r="B48" t="s">
        <v>68</v>
      </c>
    </row>
    <row r="49" spans="1:10" x14ac:dyDescent="0.25">
      <c r="A49" t="s">
        <v>65</v>
      </c>
      <c r="B49" t="s">
        <v>69</v>
      </c>
    </row>
    <row r="50" spans="1:10" x14ac:dyDescent="0.25">
      <c r="A50" t="s">
        <v>67</v>
      </c>
      <c r="B50" t="s">
        <v>70</v>
      </c>
    </row>
    <row r="53" spans="1:10" ht="15.5" x14ac:dyDescent="0.35">
      <c r="B53" s="174" t="s">
        <v>71</v>
      </c>
    </row>
    <row r="55" spans="1:10" ht="25.5" customHeight="1" x14ac:dyDescent="0.25">
      <c r="A55" s="176"/>
      <c r="B55" s="179" t="s">
        <v>18</v>
      </c>
      <c r="C55" s="179" t="s">
        <v>6</v>
      </c>
      <c r="D55" s="180"/>
      <c r="E55" s="180"/>
      <c r="F55" s="181" t="s">
        <v>72</v>
      </c>
      <c r="G55" s="181"/>
      <c r="H55" s="181"/>
      <c r="I55" s="181" t="s">
        <v>31</v>
      </c>
      <c r="J55" s="181" t="s">
        <v>0</v>
      </c>
    </row>
    <row r="56" spans="1:10" ht="36.75" customHeight="1" x14ac:dyDescent="0.25">
      <c r="A56" s="177"/>
      <c r="B56" s="182" t="s">
        <v>73</v>
      </c>
      <c r="C56" s="183" t="s">
        <v>74</v>
      </c>
      <c r="D56" s="184"/>
      <c r="E56" s="184"/>
      <c r="F56" s="191" t="s">
        <v>26</v>
      </c>
      <c r="G56" s="192"/>
      <c r="H56" s="192"/>
      <c r="I56" s="192">
        <f>'1 1 Pol'!G8</f>
        <v>0</v>
      </c>
      <c r="J56" s="188" t="str">
        <f>IF(I75=0,"",I56/I75*100)</f>
        <v/>
      </c>
    </row>
    <row r="57" spans="1:10" ht="36.75" customHeight="1" x14ac:dyDescent="0.25">
      <c r="A57" s="177"/>
      <c r="B57" s="182" t="s">
        <v>75</v>
      </c>
      <c r="C57" s="183" t="s">
        <v>76</v>
      </c>
      <c r="D57" s="184"/>
      <c r="E57" s="184"/>
      <c r="F57" s="191" t="s">
        <v>26</v>
      </c>
      <c r="G57" s="192"/>
      <c r="H57" s="192"/>
      <c r="I57" s="192">
        <f>'1 1 Pol'!G18</f>
        <v>0</v>
      </c>
      <c r="J57" s="188" t="str">
        <f>IF(I75=0,"",I57/I75*100)</f>
        <v/>
      </c>
    </row>
    <row r="58" spans="1:10" ht="36.75" customHeight="1" x14ac:dyDescent="0.25">
      <c r="A58" s="177"/>
      <c r="B58" s="182" t="s">
        <v>77</v>
      </c>
      <c r="C58" s="183" t="s">
        <v>78</v>
      </c>
      <c r="D58" s="184"/>
      <c r="E58" s="184"/>
      <c r="F58" s="191" t="s">
        <v>26</v>
      </c>
      <c r="G58" s="192"/>
      <c r="H58" s="192"/>
      <c r="I58" s="192">
        <f>'1 1 Pol'!G49</f>
        <v>0</v>
      </c>
      <c r="J58" s="188" t="str">
        <f>IF(I75=0,"",I58/I75*100)</f>
        <v/>
      </c>
    </row>
    <row r="59" spans="1:10" ht="36.75" customHeight="1" x14ac:dyDescent="0.25">
      <c r="A59" s="177"/>
      <c r="B59" s="182" t="s">
        <v>79</v>
      </c>
      <c r="C59" s="183" t="s">
        <v>80</v>
      </c>
      <c r="D59" s="184"/>
      <c r="E59" s="184"/>
      <c r="F59" s="191" t="s">
        <v>26</v>
      </c>
      <c r="G59" s="192"/>
      <c r="H59" s="192"/>
      <c r="I59" s="192">
        <f>'1 1 Pol'!G52</f>
        <v>0</v>
      </c>
      <c r="J59" s="188" t="str">
        <f>IF(I75=0,"",I59/I75*100)</f>
        <v/>
      </c>
    </row>
    <row r="60" spans="1:10" ht="36.75" customHeight="1" x14ac:dyDescent="0.25">
      <c r="A60" s="177"/>
      <c r="B60" s="182" t="s">
        <v>81</v>
      </c>
      <c r="C60" s="183" t="s">
        <v>82</v>
      </c>
      <c r="D60" s="184"/>
      <c r="E60" s="184"/>
      <c r="F60" s="191" t="s">
        <v>26</v>
      </c>
      <c r="G60" s="192"/>
      <c r="H60" s="192"/>
      <c r="I60" s="192">
        <f>'1 1 Pol'!G57</f>
        <v>0</v>
      </c>
      <c r="J60" s="188" t="str">
        <f>IF(I75=0,"",I60/I75*100)</f>
        <v/>
      </c>
    </row>
    <row r="61" spans="1:10" ht="36.75" customHeight="1" x14ac:dyDescent="0.25">
      <c r="A61" s="177"/>
      <c r="B61" s="182" t="s">
        <v>83</v>
      </c>
      <c r="C61" s="183" t="s">
        <v>84</v>
      </c>
      <c r="D61" s="184"/>
      <c r="E61" s="184"/>
      <c r="F61" s="191" t="s">
        <v>26</v>
      </c>
      <c r="G61" s="192"/>
      <c r="H61" s="192"/>
      <c r="I61" s="192">
        <f>'1 1 Pol'!G78</f>
        <v>0</v>
      </c>
      <c r="J61" s="188" t="str">
        <f>IF(I75=0,"",I61/I75*100)</f>
        <v/>
      </c>
    </row>
    <row r="62" spans="1:10" ht="36.75" customHeight="1" x14ac:dyDescent="0.25">
      <c r="A62" s="177"/>
      <c r="B62" s="182" t="s">
        <v>85</v>
      </c>
      <c r="C62" s="183" t="s">
        <v>86</v>
      </c>
      <c r="D62" s="184"/>
      <c r="E62" s="184"/>
      <c r="F62" s="191" t="s">
        <v>26</v>
      </c>
      <c r="G62" s="192"/>
      <c r="H62" s="192"/>
      <c r="I62" s="192">
        <f>'1 1 Pol'!G142</f>
        <v>0</v>
      </c>
      <c r="J62" s="188" t="str">
        <f>IF(I75=0,"",I62/I75*100)</f>
        <v/>
      </c>
    </row>
    <row r="63" spans="1:10" ht="36.75" customHeight="1" x14ac:dyDescent="0.25">
      <c r="A63" s="177"/>
      <c r="B63" s="182" t="s">
        <v>87</v>
      </c>
      <c r="C63" s="183" t="s">
        <v>88</v>
      </c>
      <c r="D63" s="184"/>
      <c r="E63" s="184"/>
      <c r="F63" s="191" t="s">
        <v>26</v>
      </c>
      <c r="G63" s="192"/>
      <c r="H63" s="192"/>
      <c r="I63" s="192">
        <f>'1 1 Pol'!G150</f>
        <v>0</v>
      </c>
      <c r="J63" s="188" t="str">
        <f>IF(I75=0,"",I63/I75*100)</f>
        <v/>
      </c>
    </row>
    <row r="64" spans="1:10" ht="36.75" customHeight="1" x14ac:dyDescent="0.25">
      <c r="A64" s="177"/>
      <c r="B64" s="182" t="s">
        <v>89</v>
      </c>
      <c r="C64" s="183" t="s">
        <v>90</v>
      </c>
      <c r="D64" s="184"/>
      <c r="E64" s="184"/>
      <c r="F64" s="191" t="s">
        <v>26</v>
      </c>
      <c r="G64" s="192"/>
      <c r="H64" s="192"/>
      <c r="I64" s="192">
        <f>'1 1 Pol'!G199</f>
        <v>0</v>
      </c>
      <c r="J64" s="188" t="str">
        <f>IF(I75=0,"",I64/I75*100)</f>
        <v/>
      </c>
    </row>
    <row r="65" spans="1:10" ht="36.75" customHeight="1" x14ac:dyDescent="0.25">
      <c r="A65" s="177"/>
      <c r="B65" s="182" t="s">
        <v>91</v>
      </c>
      <c r="C65" s="183" t="s">
        <v>92</v>
      </c>
      <c r="D65" s="184"/>
      <c r="E65" s="184"/>
      <c r="F65" s="191" t="s">
        <v>27</v>
      </c>
      <c r="G65" s="192"/>
      <c r="H65" s="192"/>
      <c r="I65" s="192">
        <f>'1 1 Pol'!G201</f>
        <v>0</v>
      </c>
      <c r="J65" s="188" t="str">
        <f>IF(I75=0,"",I65/I75*100)</f>
        <v/>
      </c>
    </row>
    <row r="66" spans="1:10" ht="36.75" customHeight="1" x14ac:dyDescent="0.25">
      <c r="A66" s="177"/>
      <c r="B66" s="182" t="s">
        <v>93</v>
      </c>
      <c r="C66" s="183" t="s">
        <v>94</v>
      </c>
      <c r="D66" s="184"/>
      <c r="E66" s="184"/>
      <c r="F66" s="191" t="s">
        <v>27</v>
      </c>
      <c r="G66" s="192"/>
      <c r="H66" s="192"/>
      <c r="I66" s="192">
        <f>'1 1 Pol'!G221</f>
        <v>0</v>
      </c>
      <c r="J66" s="188" t="str">
        <f>IF(I75=0,"",I66/I75*100)</f>
        <v/>
      </c>
    </row>
    <row r="67" spans="1:10" ht="36.75" customHeight="1" x14ac:dyDescent="0.25">
      <c r="A67" s="177"/>
      <c r="B67" s="182" t="s">
        <v>95</v>
      </c>
      <c r="C67" s="183" t="s">
        <v>96</v>
      </c>
      <c r="D67" s="184"/>
      <c r="E67" s="184"/>
      <c r="F67" s="191" t="s">
        <v>27</v>
      </c>
      <c r="G67" s="192"/>
      <c r="H67" s="192"/>
      <c r="I67" s="192">
        <f>'1 1 Pol'!G231</f>
        <v>0</v>
      </c>
      <c r="J67" s="188" t="str">
        <f>IF(I75=0,"",I67/I75*100)</f>
        <v/>
      </c>
    </row>
    <row r="68" spans="1:10" ht="36.75" customHeight="1" x14ac:dyDescent="0.25">
      <c r="A68" s="177"/>
      <c r="B68" s="182" t="s">
        <v>97</v>
      </c>
      <c r="C68" s="183" t="s">
        <v>98</v>
      </c>
      <c r="D68" s="184"/>
      <c r="E68" s="184"/>
      <c r="F68" s="191" t="s">
        <v>27</v>
      </c>
      <c r="G68" s="192"/>
      <c r="H68" s="192"/>
      <c r="I68" s="192">
        <f>'1 1 Pol'!G247</f>
        <v>0</v>
      </c>
      <c r="J68" s="188" t="str">
        <f>IF(I75=0,"",I68/I75*100)</f>
        <v/>
      </c>
    </row>
    <row r="69" spans="1:10" ht="36.75" customHeight="1" x14ac:dyDescent="0.25">
      <c r="A69" s="177"/>
      <c r="B69" s="182" t="s">
        <v>99</v>
      </c>
      <c r="C69" s="183" t="s">
        <v>100</v>
      </c>
      <c r="D69" s="184"/>
      <c r="E69" s="184"/>
      <c r="F69" s="191" t="s">
        <v>27</v>
      </c>
      <c r="G69" s="192"/>
      <c r="H69" s="192"/>
      <c r="I69" s="192">
        <f>'1 1 Pol'!G418</f>
        <v>0</v>
      </c>
      <c r="J69" s="188" t="str">
        <f>IF(I75=0,"",I69/I75*100)</f>
        <v/>
      </c>
    </row>
    <row r="70" spans="1:10" ht="36.75" customHeight="1" x14ac:dyDescent="0.25">
      <c r="A70" s="177"/>
      <c r="B70" s="182" t="s">
        <v>101</v>
      </c>
      <c r="C70" s="183" t="s">
        <v>102</v>
      </c>
      <c r="D70" s="184"/>
      <c r="E70" s="184"/>
      <c r="F70" s="191" t="s">
        <v>27</v>
      </c>
      <c r="G70" s="192"/>
      <c r="H70" s="192"/>
      <c r="I70" s="192">
        <f>'1 1 Pol'!G464</f>
        <v>0</v>
      </c>
      <c r="J70" s="188" t="str">
        <f>IF(I75=0,"",I70/I75*100)</f>
        <v/>
      </c>
    </row>
    <row r="71" spans="1:10" ht="36.75" customHeight="1" x14ac:dyDescent="0.25">
      <c r="A71" s="177"/>
      <c r="B71" s="182" t="s">
        <v>103</v>
      </c>
      <c r="C71" s="183" t="s">
        <v>104</v>
      </c>
      <c r="D71" s="184"/>
      <c r="E71" s="184"/>
      <c r="F71" s="191" t="s">
        <v>27</v>
      </c>
      <c r="G71" s="192"/>
      <c r="H71" s="192"/>
      <c r="I71" s="192">
        <f>'1 1 Pol'!G501</f>
        <v>0</v>
      </c>
      <c r="J71" s="188" t="str">
        <f>IF(I75=0,"",I71/I75*100)</f>
        <v/>
      </c>
    </row>
    <row r="72" spans="1:10" ht="36.75" customHeight="1" x14ac:dyDescent="0.25">
      <c r="A72" s="177"/>
      <c r="B72" s="182" t="s">
        <v>105</v>
      </c>
      <c r="C72" s="183" t="s">
        <v>106</v>
      </c>
      <c r="D72" s="184"/>
      <c r="E72" s="184"/>
      <c r="F72" s="191" t="s">
        <v>27</v>
      </c>
      <c r="G72" s="192"/>
      <c r="H72" s="192"/>
      <c r="I72" s="192">
        <f>'1 1 Pol'!G509</f>
        <v>0</v>
      </c>
      <c r="J72" s="188" t="str">
        <f>IF(I75=0,"",I72/I75*100)</f>
        <v/>
      </c>
    </row>
    <row r="73" spans="1:10" ht="36.75" customHeight="1" x14ac:dyDescent="0.25">
      <c r="A73" s="177"/>
      <c r="B73" s="182" t="s">
        <v>107</v>
      </c>
      <c r="C73" s="183" t="s">
        <v>29</v>
      </c>
      <c r="D73" s="184"/>
      <c r="E73" s="184"/>
      <c r="F73" s="191" t="s">
        <v>107</v>
      </c>
      <c r="G73" s="192"/>
      <c r="H73" s="192"/>
      <c r="I73" s="192">
        <f>'01 1 Naklady'!G8</f>
        <v>0</v>
      </c>
      <c r="J73" s="188" t="str">
        <f>IF(I75=0,"",I73/I75*100)</f>
        <v/>
      </c>
    </row>
    <row r="74" spans="1:10" ht="36.75" customHeight="1" x14ac:dyDescent="0.25">
      <c r="A74" s="177"/>
      <c r="B74" s="182" t="s">
        <v>108</v>
      </c>
      <c r="C74" s="183" t="s">
        <v>30</v>
      </c>
      <c r="D74" s="184"/>
      <c r="E74" s="184"/>
      <c r="F74" s="191" t="s">
        <v>108</v>
      </c>
      <c r="G74" s="192"/>
      <c r="H74" s="192"/>
      <c r="I74" s="192">
        <f>'01 1 Naklady'!G15</f>
        <v>0</v>
      </c>
      <c r="J74" s="188" t="str">
        <f>IF(I75=0,"",I74/I75*100)</f>
        <v/>
      </c>
    </row>
    <row r="75" spans="1:10" ht="25.5" customHeight="1" x14ac:dyDescent="0.25">
      <c r="A75" s="178"/>
      <c r="B75" s="185" t="s">
        <v>1</v>
      </c>
      <c r="C75" s="186"/>
      <c r="D75" s="187"/>
      <c r="E75" s="187"/>
      <c r="F75" s="193"/>
      <c r="G75" s="194"/>
      <c r="H75" s="194"/>
      <c r="I75" s="194">
        <f>SUM(I56:I74)</f>
        <v>0</v>
      </c>
      <c r="J75" s="189">
        <f>SUM(J56:J74)</f>
        <v>0</v>
      </c>
    </row>
    <row r="76" spans="1:10" x14ac:dyDescent="0.25">
      <c r="F76" s="134"/>
      <c r="G76" s="134"/>
      <c r="H76" s="134"/>
      <c r="I76" s="134"/>
      <c r="J76" s="190"/>
    </row>
    <row r="77" spans="1:10" x14ac:dyDescent="0.25">
      <c r="F77" s="134"/>
      <c r="G77" s="134"/>
      <c r="H77" s="134"/>
      <c r="I77" s="134"/>
      <c r="J77" s="190"/>
    </row>
    <row r="78" spans="1:10" x14ac:dyDescent="0.25">
      <c r="F78" s="134"/>
      <c r="G78" s="134"/>
      <c r="H78" s="134"/>
      <c r="I78" s="134"/>
      <c r="J78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 x14ac:dyDescent="0.25">
      <c r="A2" s="50" t="s">
        <v>8</v>
      </c>
      <c r="B2" s="49"/>
      <c r="C2" s="103"/>
      <c r="D2" s="103"/>
      <c r="E2" s="103"/>
      <c r="F2" s="103"/>
      <c r="G2" s="104"/>
    </row>
    <row r="3" spans="1:7" ht="25" customHeight="1" x14ac:dyDescent="0.25">
      <c r="A3" s="50" t="s">
        <v>9</v>
      </c>
      <c r="B3" s="49"/>
      <c r="C3" s="103"/>
      <c r="D3" s="103"/>
      <c r="E3" s="103"/>
      <c r="F3" s="103"/>
      <c r="G3" s="104"/>
    </row>
    <row r="4" spans="1:7" ht="25" customHeight="1" x14ac:dyDescent="0.25">
      <c r="A4" s="50" t="s">
        <v>10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41DBE-6C5E-4818-A8C1-D8ADBE5AC6A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5" customWidth="1"/>
    <col min="3" max="3" width="38.1796875" style="175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6" t="s">
        <v>7</v>
      </c>
      <c r="B1" s="196"/>
      <c r="C1" s="196"/>
      <c r="D1" s="196"/>
      <c r="E1" s="196"/>
      <c r="F1" s="196"/>
      <c r="G1" s="196"/>
      <c r="AG1" t="s">
        <v>109</v>
      </c>
    </row>
    <row r="2" spans="1:60" ht="25" customHeight="1" x14ac:dyDescent="0.25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110</v>
      </c>
    </row>
    <row r="3" spans="1:60" ht="25" customHeight="1" x14ac:dyDescent="0.25">
      <c r="A3" s="197" t="s">
        <v>9</v>
      </c>
      <c r="B3" s="49" t="s">
        <v>56</v>
      </c>
      <c r="C3" s="200" t="s">
        <v>57</v>
      </c>
      <c r="D3" s="198"/>
      <c r="E3" s="198"/>
      <c r="F3" s="198"/>
      <c r="G3" s="199"/>
      <c r="AC3" s="175" t="s">
        <v>111</v>
      </c>
      <c r="AG3" t="s">
        <v>112</v>
      </c>
    </row>
    <row r="4" spans="1:60" ht="25" customHeight="1" x14ac:dyDescent="0.25">
      <c r="A4" s="201" t="s">
        <v>10</v>
      </c>
      <c r="B4" s="202" t="s">
        <v>58</v>
      </c>
      <c r="C4" s="203" t="s">
        <v>59</v>
      </c>
      <c r="D4" s="204"/>
      <c r="E4" s="204"/>
      <c r="F4" s="204"/>
      <c r="G4" s="205"/>
      <c r="AG4" t="s">
        <v>113</v>
      </c>
    </row>
    <row r="5" spans="1:60" x14ac:dyDescent="0.25">
      <c r="D5" s="10"/>
    </row>
    <row r="6" spans="1:60" ht="37.5" x14ac:dyDescent="0.25">
      <c r="A6" s="207" t="s">
        <v>114</v>
      </c>
      <c r="B6" s="209" t="s">
        <v>115</v>
      </c>
      <c r="C6" s="209" t="s">
        <v>116</v>
      </c>
      <c r="D6" s="208" t="s">
        <v>117</v>
      </c>
      <c r="E6" s="207" t="s">
        <v>118</v>
      </c>
      <c r="F6" s="206" t="s">
        <v>119</v>
      </c>
      <c r="G6" s="207" t="s">
        <v>31</v>
      </c>
      <c r="H6" s="210" t="s">
        <v>32</v>
      </c>
      <c r="I6" s="210" t="s">
        <v>120</v>
      </c>
      <c r="J6" s="210" t="s">
        <v>33</v>
      </c>
      <c r="K6" s="210" t="s">
        <v>121</v>
      </c>
      <c r="L6" s="210" t="s">
        <v>122</v>
      </c>
      <c r="M6" s="210" t="s">
        <v>123</v>
      </c>
      <c r="N6" s="210" t="s">
        <v>124</v>
      </c>
      <c r="O6" s="210" t="s">
        <v>125</v>
      </c>
      <c r="P6" s="210" t="s">
        <v>126</v>
      </c>
      <c r="Q6" s="210" t="s">
        <v>127</v>
      </c>
      <c r="R6" s="210" t="s">
        <v>128</v>
      </c>
      <c r="S6" s="210" t="s">
        <v>129</v>
      </c>
      <c r="T6" s="210" t="s">
        <v>130</v>
      </c>
      <c r="U6" s="210" t="s">
        <v>131</v>
      </c>
      <c r="V6" s="210" t="s">
        <v>132</v>
      </c>
      <c r="W6" s="210" t="s">
        <v>133</v>
      </c>
      <c r="X6" s="210" t="s">
        <v>134</v>
      </c>
      <c r="Y6" s="210" t="s">
        <v>135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ht="13" x14ac:dyDescent="0.25">
      <c r="A8" s="233" t="s">
        <v>136</v>
      </c>
      <c r="B8" s="234" t="s">
        <v>107</v>
      </c>
      <c r="C8" s="260" t="s">
        <v>29</v>
      </c>
      <c r="D8" s="235"/>
      <c r="E8" s="236"/>
      <c r="F8" s="237"/>
      <c r="G8" s="237">
        <f>SUMIF(AG9:AG14,"&lt;&gt;NOR",G9:G14)</f>
        <v>0</v>
      </c>
      <c r="H8" s="237"/>
      <c r="I8" s="237">
        <f>SUM(I9:I14)</f>
        <v>0</v>
      </c>
      <c r="J8" s="237"/>
      <c r="K8" s="237">
        <f>SUM(K9:K14)</f>
        <v>0</v>
      </c>
      <c r="L8" s="237"/>
      <c r="M8" s="237">
        <f>SUM(M9:M14)</f>
        <v>0</v>
      </c>
      <c r="N8" s="236"/>
      <c r="O8" s="236">
        <f>SUM(O9:O14)</f>
        <v>0</v>
      </c>
      <c r="P8" s="236"/>
      <c r="Q8" s="236">
        <f>SUM(Q9:Q14)</f>
        <v>0</v>
      </c>
      <c r="R8" s="237"/>
      <c r="S8" s="237"/>
      <c r="T8" s="238"/>
      <c r="U8" s="232"/>
      <c r="V8" s="232">
        <f>SUM(V9:V14)</f>
        <v>0</v>
      </c>
      <c r="W8" s="232"/>
      <c r="X8" s="232"/>
      <c r="Y8" s="232"/>
      <c r="AG8" t="s">
        <v>137</v>
      </c>
    </row>
    <row r="9" spans="1:60" outlineLevel="1" x14ac:dyDescent="0.25">
      <c r="A9" s="243">
        <v>1</v>
      </c>
      <c r="B9" s="244" t="s">
        <v>138</v>
      </c>
      <c r="C9" s="261" t="s">
        <v>139</v>
      </c>
      <c r="D9" s="245" t="s">
        <v>140</v>
      </c>
      <c r="E9" s="246">
        <v>1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141</v>
      </c>
      <c r="T9" s="249" t="s">
        <v>142</v>
      </c>
      <c r="U9" s="231">
        <v>0</v>
      </c>
      <c r="V9" s="231">
        <f>ROUND(E9*U9,2)</f>
        <v>0</v>
      </c>
      <c r="W9" s="231"/>
      <c r="X9" s="231" t="s">
        <v>143</v>
      </c>
      <c r="Y9" s="231" t="s">
        <v>144</v>
      </c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5">
      <c r="A10" s="228"/>
      <c r="B10" s="229"/>
      <c r="C10" s="262" t="s">
        <v>146</v>
      </c>
      <c r="D10" s="250"/>
      <c r="E10" s="250"/>
      <c r="F10" s="250"/>
      <c r="G10" s="250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147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43">
        <v>2</v>
      </c>
      <c r="B11" s="244" t="s">
        <v>148</v>
      </c>
      <c r="C11" s="261" t="s">
        <v>149</v>
      </c>
      <c r="D11" s="245" t="s">
        <v>140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/>
      <c r="S11" s="248" t="s">
        <v>141</v>
      </c>
      <c r="T11" s="249" t="s">
        <v>142</v>
      </c>
      <c r="U11" s="231">
        <v>0</v>
      </c>
      <c r="V11" s="231">
        <f>ROUND(E11*U11,2)</f>
        <v>0</v>
      </c>
      <c r="W11" s="231"/>
      <c r="X11" s="231" t="s">
        <v>143</v>
      </c>
      <c r="Y11" s="231" t="s">
        <v>144</v>
      </c>
      <c r="Z11" s="211"/>
      <c r="AA11" s="211"/>
      <c r="AB11" s="211"/>
      <c r="AC11" s="211"/>
      <c r="AD11" s="211"/>
      <c r="AE11" s="211"/>
      <c r="AF11" s="211"/>
      <c r="AG11" s="211" t="s">
        <v>145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5">
      <c r="A12" s="228"/>
      <c r="B12" s="229"/>
      <c r="C12" s="262" t="s">
        <v>150</v>
      </c>
      <c r="D12" s="250"/>
      <c r="E12" s="250"/>
      <c r="F12" s="250"/>
      <c r="G12" s="250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147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43">
        <v>3</v>
      </c>
      <c r="B13" s="244" t="s">
        <v>151</v>
      </c>
      <c r="C13" s="261" t="s">
        <v>152</v>
      </c>
      <c r="D13" s="245" t="s">
        <v>140</v>
      </c>
      <c r="E13" s="246">
        <v>1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141</v>
      </c>
      <c r="T13" s="249" t="s">
        <v>142</v>
      </c>
      <c r="U13" s="231">
        <v>0</v>
      </c>
      <c r="V13" s="231">
        <f>ROUND(E13*U13,2)</f>
        <v>0</v>
      </c>
      <c r="W13" s="231"/>
      <c r="X13" s="231" t="s">
        <v>143</v>
      </c>
      <c r="Y13" s="231" t="s">
        <v>144</v>
      </c>
      <c r="Z13" s="211"/>
      <c r="AA13" s="211"/>
      <c r="AB13" s="211"/>
      <c r="AC13" s="211"/>
      <c r="AD13" s="211"/>
      <c r="AE13" s="211"/>
      <c r="AF13" s="211"/>
      <c r="AG13" s="211" t="s">
        <v>145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5">
      <c r="A14" s="228"/>
      <c r="B14" s="229"/>
      <c r="C14" s="262" t="s">
        <v>153</v>
      </c>
      <c r="D14" s="250"/>
      <c r="E14" s="250"/>
      <c r="F14" s="250"/>
      <c r="G14" s="250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1"/>
      <c r="AA14" s="211"/>
      <c r="AB14" s="211"/>
      <c r="AC14" s="211"/>
      <c r="AD14" s="211"/>
      <c r="AE14" s="211"/>
      <c r="AF14" s="211"/>
      <c r="AG14" s="211" t="s">
        <v>147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13" x14ac:dyDescent="0.25">
      <c r="A15" s="233" t="s">
        <v>136</v>
      </c>
      <c r="B15" s="234" t="s">
        <v>108</v>
      </c>
      <c r="C15" s="260" t="s">
        <v>30</v>
      </c>
      <c r="D15" s="235"/>
      <c r="E15" s="236"/>
      <c r="F15" s="237"/>
      <c r="G15" s="237">
        <f>SUMIF(AG16:AG24,"&lt;&gt;NOR",G16:G24)</f>
        <v>0</v>
      </c>
      <c r="H15" s="237"/>
      <c r="I15" s="237">
        <f>SUM(I16:I24)</f>
        <v>0</v>
      </c>
      <c r="J15" s="237"/>
      <c r="K15" s="237">
        <f>SUM(K16:K24)</f>
        <v>0</v>
      </c>
      <c r="L15" s="237"/>
      <c r="M15" s="237">
        <f>SUM(M16:M24)</f>
        <v>0</v>
      </c>
      <c r="N15" s="236"/>
      <c r="O15" s="236">
        <f>SUM(O16:O24)</f>
        <v>0</v>
      </c>
      <c r="P15" s="236"/>
      <c r="Q15" s="236">
        <f>SUM(Q16:Q24)</f>
        <v>0</v>
      </c>
      <c r="R15" s="237"/>
      <c r="S15" s="237"/>
      <c r="T15" s="238"/>
      <c r="U15" s="232"/>
      <c r="V15" s="232">
        <f>SUM(V16:V24)</f>
        <v>0</v>
      </c>
      <c r="W15" s="232"/>
      <c r="X15" s="232"/>
      <c r="Y15" s="232"/>
      <c r="AG15" t="s">
        <v>137</v>
      </c>
    </row>
    <row r="16" spans="1:60" outlineLevel="1" x14ac:dyDescent="0.25">
      <c r="A16" s="243">
        <v>4</v>
      </c>
      <c r="B16" s="244" t="s">
        <v>154</v>
      </c>
      <c r="C16" s="261" t="s">
        <v>155</v>
      </c>
      <c r="D16" s="245" t="s">
        <v>156</v>
      </c>
      <c r="E16" s="246">
        <v>1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8"/>
      <c r="S16" s="248" t="s">
        <v>157</v>
      </c>
      <c r="T16" s="249" t="s">
        <v>142</v>
      </c>
      <c r="U16" s="231">
        <v>0</v>
      </c>
      <c r="V16" s="231">
        <f>ROUND(E16*U16,2)</f>
        <v>0</v>
      </c>
      <c r="W16" s="231"/>
      <c r="X16" s="231" t="s">
        <v>143</v>
      </c>
      <c r="Y16" s="231" t="s">
        <v>144</v>
      </c>
      <c r="Z16" s="211"/>
      <c r="AA16" s="211"/>
      <c r="AB16" s="211"/>
      <c r="AC16" s="211"/>
      <c r="AD16" s="211"/>
      <c r="AE16" s="211"/>
      <c r="AF16" s="211"/>
      <c r="AG16" s="211" t="s">
        <v>145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30.5" outlineLevel="2" x14ac:dyDescent="0.25">
      <c r="A17" s="228"/>
      <c r="B17" s="229"/>
      <c r="C17" s="262" t="s">
        <v>158</v>
      </c>
      <c r="D17" s="250"/>
      <c r="E17" s="250"/>
      <c r="F17" s="250"/>
      <c r="G17" s="250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147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51" t="str">
        <f>C17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52">
        <v>5</v>
      </c>
      <c r="B18" s="253" t="s">
        <v>159</v>
      </c>
      <c r="C18" s="263" t="s">
        <v>160</v>
      </c>
      <c r="D18" s="254" t="s">
        <v>140</v>
      </c>
      <c r="E18" s="255">
        <v>1</v>
      </c>
      <c r="F18" s="256"/>
      <c r="G18" s="257">
        <f>ROUND(E18*F18,2)</f>
        <v>0</v>
      </c>
      <c r="H18" s="256"/>
      <c r="I18" s="257">
        <f>ROUND(E18*H18,2)</f>
        <v>0</v>
      </c>
      <c r="J18" s="256"/>
      <c r="K18" s="257">
        <f>ROUND(E18*J18,2)</f>
        <v>0</v>
      </c>
      <c r="L18" s="257">
        <v>21</v>
      </c>
      <c r="M18" s="257">
        <f>G18*(1+L18/100)</f>
        <v>0</v>
      </c>
      <c r="N18" s="255">
        <v>0</v>
      </c>
      <c r="O18" s="255">
        <f>ROUND(E18*N18,2)</f>
        <v>0</v>
      </c>
      <c r="P18" s="255">
        <v>0</v>
      </c>
      <c r="Q18" s="255">
        <f>ROUND(E18*P18,2)</f>
        <v>0</v>
      </c>
      <c r="R18" s="257"/>
      <c r="S18" s="257" t="s">
        <v>157</v>
      </c>
      <c r="T18" s="258" t="s">
        <v>142</v>
      </c>
      <c r="U18" s="231">
        <v>0</v>
      </c>
      <c r="V18" s="231">
        <f>ROUND(E18*U18,2)</f>
        <v>0</v>
      </c>
      <c r="W18" s="231"/>
      <c r="X18" s="231" t="s">
        <v>143</v>
      </c>
      <c r="Y18" s="231" t="s">
        <v>144</v>
      </c>
      <c r="Z18" s="211"/>
      <c r="AA18" s="211"/>
      <c r="AB18" s="211"/>
      <c r="AC18" s="211"/>
      <c r="AD18" s="211"/>
      <c r="AE18" s="211"/>
      <c r="AF18" s="211"/>
      <c r="AG18" s="211" t="s">
        <v>145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52">
        <v>6</v>
      </c>
      <c r="B19" s="253" t="s">
        <v>161</v>
      </c>
      <c r="C19" s="263" t="s">
        <v>162</v>
      </c>
      <c r="D19" s="254" t="s">
        <v>156</v>
      </c>
      <c r="E19" s="255">
        <v>1</v>
      </c>
      <c r="F19" s="256"/>
      <c r="G19" s="257">
        <f>ROUND(E19*F19,2)</f>
        <v>0</v>
      </c>
      <c r="H19" s="256"/>
      <c r="I19" s="257">
        <f>ROUND(E19*H19,2)</f>
        <v>0</v>
      </c>
      <c r="J19" s="256"/>
      <c r="K19" s="257">
        <f>ROUND(E19*J19,2)</f>
        <v>0</v>
      </c>
      <c r="L19" s="257">
        <v>21</v>
      </c>
      <c r="M19" s="257">
        <f>G19*(1+L19/100)</f>
        <v>0</v>
      </c>
      <c r="N19" s="255">
        <v>0</v>
      </c>
      <c r="O19" s="255">
        <f>ROUND(E19*N19,2)</f>
        <v>0</v>
      </c>
      <c r="P19" s="255">
        <v>0</v>
      </c>
      <c r="Q19" s="255">
        <f>ROUND(E19*P19,2)</f>
        <v>0</v>
      </c>
      <c r="R19" s="257"/>
      <c r="S19" s="257" t="s">
        <v>141</v>
      </c>
      <c r="T19" s="258" t="s">
        <v>142</v>
      </c>
      <c r="U19" s="231">
        <v>0</v>
      </c>
      <c r="V19" s="231">
        <f>ROUND(E19*U19,2)</f>
        <v>0</v>
      </c>
      <c r="W19" s="231"/>
      <c r="X19" s="231" t="s">
        <v>143</v>
      </c>
      <c r="Y19" s="231" t="s">
        <v>144</v>
      </c>
      <c r="Z19" s="211"/>
      <c r="AA19" s="211"/>
      <c r="AB19" s="211"/>
      <c r="AC19" s="211"/>
      <c r="AD19" s="211"/>
      <c r="AE19" s="211"/>
      <c r="AF19" s="211"/>
      <c r="AG19" s="211" t="s">
        <v>163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0" outlineLevel="1" x14ac:dyDescent="0.25">
      <c r="A20" s="243">
        <v>7</v>
      </c>
      <c r="B20" s="244" t="s">
        <v>164</v>
      </c>
      <c r="C20" s="261" t="s">
        <v>165</v>
      </c>
      <c r="D20" s="245" t="s">
        <v>166</v>
      </c>
      <c r="E20" s="246">
        <v>1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8"/>
      <c r="S20" s="248" t="s">
        <v>157</v>
      </c>
      <c r="T20" s="249" t="s">
        <v>142</v>
      </c>
      <c r="U20" s="231">
        <v>0</v>
      </c>
      <c r="V20" s="231">
        <f>ROUND(E20*U20,2)</f>
        <v>0</v>
      </c>
      <c r="W20" s="231"/>
      <c r="X20" s="231" t="s">
        <v>143</v>
      </c>
      <c r="Y20" s="231" t="s">
        <v>144</v>
      </c>
      <c r="Z20" s="211"/>
      <c r="AA20" s="211"/>
      <c r="AB20" s="211"/>
      <c r="AC20" s="211"/>
      <c r="AD20" s="211"/>
      <c r="AE20" s="211"/>
      <c r="AF20" s="211"/>
      <c r="AG20" s="211" t="s">
        <v>145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5">
      <c r="A21" s="228"/>
      <c r="B21" s="229"/>
      <c r="C21" s="262" t="s">
        <v>171</v>
      </c>
      <c r="D21" s="250"/>
      <c r="E21" s="250"/>
      <c r="F21" s="250"/>
      <c r="G21" s="250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1"/>
      <c r="AA21" s="211"/>
      <c r="AB21" s="211"/>
      <c r="AC21" s="211"/>
      <c r="AD21" s="211"/>
      <c r="AE21" s="211"/>
      <c r="AF21" s="211"/>
      <c r="AG21" s="211" t="s">
        <v>147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5">
      <c r="A22" s="228"/>
      <c r="B22" s="229"/>
      <c r="C22" s="264" t="s">
        <v>172</v>
      </c>
      <c r="D22" s="259"/>
      <c r="E22" s="259"/>
      <c r="F22" s="259"/>
      <c r="G22" s="259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1"/>
      <c r="AA22" s="211"/>
      <c r="AB22" s="211"/>
      <c r="AC22" s="211"/>
      <c r="AD22" s="211"/>
      <c r="AE22" s="211"/>
      <c r="AF22" s="211"/>
      <c r="AG22" s="211" t="s">
        <v>147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5">
      <c r="A23" s="228"/>
      <c r="B23" s="229"/>
      <c r="C23" s="264" t="s">
        <v>173</v>
      </c>
      <c r="D23" s="259"/>
      <c r="E23" s="259"/>
      <c r="F23" s="259"/>
      <c r="G23" s="259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1"/>
      <c r="AA23" s="211"/>
      <c r="AB23" s="211"/>
      <c r="AC23" s="211"/>
      <c r="AD23" s="211"/>
      <c r="AE23" s="211"/>
      <c r="AF23" s="211"/>
      <c r="AG23" s="211" t="s">
        <v>147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5">
      <c r="A24" s="228"/>
      <c r="B24" s="229"/>
      <c r="C24" s="264" t="s">
        <v>167</v>
      </c>
      <c r="D24" s="259"/>
      <c r="E24" s="259"/>
      <c r="F24" s="259"/>
      <c r="G24" s="259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147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5">
      <c r="A25" s="3"/>
      <c r="B25" s="4"/>
      <c r="C25" s="26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122</v>
      </c>
    </row>
    <row r="26" spans="1:60" ht="13" x14ac:dyDescent="0.25">
      <c r="A26" s="214"/>
      <c r="B26" s="215" t="s">
        <v>31</v>
      </c>
      <c r="C26" s="266"/>
      <c r="D26" s="216"/>
      <c r="E26" s="217"/>
      <c r="F26" s="217"/>
      <c r="G26" s="242">
        <f>G8+G15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168</v>
      </c>
    </row>
    <row r="27" spans="1:60" x14ac:dyDescent="0.25">
      <c r="A27" s="3"/>
      <c r="B27" s="4"/>
      <c r="C27" s="265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3"/>
      <c r="B28" s="4"/>
      <c r="C28" s="26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18" t="s">
        <v>169</v>
      </c>
      <c r="B29" s="218"/>
      <c r="C29" s="267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219"/>
      <c r="B30" s="220"/>
      <c r="C30" s="268"/>
      <c r="D30" s="220"/>
      <c r="E30" s="220"/>
      <c r="F30" s="220"/>
      <c r="G30" s="22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G30" t="s">
        <v>170</v>
      </c>
    </row>
    <row r="31" spans="1:60" x14ac:dyDescent="0.25">
      <c r="A31" s="222"/>
      <c r="B31" s="223"/>
      <c r="C31" s="269"/>
      <c r="D31" s="223"/>
      <c r="E31" s="223"/>
      <c r="F31" s="223"/>
      <c r="G31" s="22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2"/>
      <c r="B32" s="223"/>
      <c r="C32" s="269"/>
      <c r="D32" s="223"/>
      <c r="E32" s="223"/>
      <c r="F32" s="223"/>
      <c r="G32" s="22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2"/>
      <c r="B33" s="223"/>
      <c r="C33" s="269"/>
      <c r="D33" s="223"/>
      <c r="E33" s="223"/>
      <c r="F33" s="223"/>
      <c r="G33" s="22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225"/>
      <c r="B34" s="226"/>
      <c r="C34" s="270"/>
      <c r="D34" s="226"/>
      <c r="E34" s="226"/>
      <c r="F34" s="226"/>
      <c r="G34" s="22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3"/>
      <c r="B35" s="4"/>
      <c r="C35" s="265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C36" s="271"/>
      <c r="D36" s="10"/>
      <c r="AG36" t="s">
        <v>174</v>
      </c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4">
    <mergeCell ref="C21:G21"/>
    <mergeCell ref="C22:G22"/>
    <mergeCell ref="C23:G23"/>
    <mergeCell ref="C24:G24"/>
    <mergeCell ref="A1:G1"/>
    <mergeCell ref="C2:G2"/>
    <mergeCell ref="C3:G3"/>
    <mergeCell ref="C4:G4"/>
    <mergeCell ref="A29:C29"/>
    <mergeCell ref="A30:G34"/>
    <mergeCell ref="C10:G10"/>
    <mergeCell ref="C12:G12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AC3D7-496E-4636-B481-BE84C899DAFC}">
  <sheetPr>
    <outlinePr summaryBelow="0"/>
  </sheetPr>
  <dimension ref="A1:BH5000"/>
  <sheetViews>
    <sheetView tabSelected="1" workbookViewId="0">
      <pane ySplit="7" topLeftCell="A19" activePane="bottomLeft" state="frozen"/>
      <selection pane="bottomLeft" sqref="A1:G1"/>
    </sheetView>
  </sheetViews>
  <sheetFormatPr defaultRowHeight="12.5" outlineLevelRow="3" x14ac:dyDescent="0.25"/>
  <cols>
    <col min="1" max="1" width="3.36328125" customWidth="1"/>
    <col min="2" max="2" width="12.453125" style="175" customWidth="1"/>
    <col min="3" max="3" width="38.1796875" style="175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6" t="s">
        <v>7</v>
      </c>
      <c r="B1" s="196"/>
      <c r="C1" s="196"/>
      <c r="D1" s="196"/>
      <c r="E1" s="196"/>
      <c r="F1" s="196"/>
      <c r="G1" s="196"/>
      <c r="AG1" t="s">
        <v>109</v>
      </c>
    </row>
    <row r="2" spans="1:60" ht="25" customHeight="1" x14ac:dyDescent="0.25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110</v>
      </c>
    </row>
    <row r="3" spans="1:60" ht="25" customHeight="1" x14ac:dyDescent="0.25">
      <c r="A3" s="197" t="s">
        <v>9</v>
      </c>
      <c r="B3" s="49" t="s">
        <v>58</v>
      </c>
      <c r="C3" s="200" t="s">
        <v>60</v>
      </c>
      <c r="D3" s="198"/>
      <c r="E3" s="198"/>
      <c r="F3" s="198"/>
      <c r="G3" s="199"/>
      <c r="AC3" s="175" t="s">
        <v>110</v>
      </c>
      <c r="AG3" t="s">
        <v>112</v>
      </c>
    </row>
    <row r="4" spans="1:60" ht="25" customHeight="1" x14ac:dyDescent="0.25">
      <c r="A4" s="201" t="s">
        <v>10</v>
      </c>
      <c r="B4" s="202" t="s">
        <v>58</v>
      </c>
      <c r="C4" s="203" t="s">
        <v>44</v>
      </c>
      <c r="D4" s="204"/>
      <c r="E4" s="204"/>
      <c r="F4" s="204"/>
      <c r="G4" s="205"/>
      <c r="AG4" t="s">
        <v>113</v>
      </c>
    </row>
    <row r="5" spans="1:60" x14ac:dyDescent="0.25">
      <c r="D5" s="10"/>
    </row>
    <row r="6" spans="1:60" ht="37.5" x14ac:dyDescent="0.25">
      <c r="A6" s="207" t="s">
        <v>114</v>
      </c>
      <c r="B6" s="209" t="s">
        <v>115</v>
      </c>
      <c r="C6" s="209" t="s">
        <v>116</v>
      </c>
      <c r="D6" s="208" t="s">
        <v>117</v>
      </c>
      <c r="E6" s="207" t="s">
        <v>118</v>
      </c>
      <c r="F6" s="206" t="s">
        <v>119</v>
      </c>
      <c r="G6" s="207" t="s">
        <v>31</v>
      </c>
      <c r="H6" s="210" t="s">
        <v>32</v>
      </c>
      <c r="I6" s="210" t="s">
        <v>120</v>
      </c>
      <c r="J6" s="210" t="s">
        <v>33</v>
      </c>
      <c r="K6" s="210" t="s">
        <v>121</v>
      </c>
      <c r="L6" s="210" t="s">
        <v>122</v>
      </c>
      <c r="M6" s="210" t="s">
        <v>123</v>
      </c>
      <c r="N6" s="210" t="s">
        <v>124</v>
      </c>
      <c r="O6" s="210" t="s">
        <v>125</v>
      </c>
      <c r="P6" s="210" t="s">
        <v>126</v>
      </c>
      <c r="Q6" s="210" t="s">
        <v>127</v>
      </c>
      <c r="R6" s="210" t="s">
        <v>128</v>
      </c>
      <c r="S6" s="210" t="s">
        <v>129</v>
      </c>
      <c r="T6" s="210" t="s">
        <v>130</v>
      </c>
      <c r="U6" s="210" t="s">
        <v>131</v>
      </c>
      <c r="V6" s="210" t="s">
        <v>132</v>
      </c>
      <c r="W6" s="210" t="s">
        <v>133</v>
      </c>
      <c r="X6" s="210" t="s">
        <v>134</v>
      </c>
      <c r="Y6" s="210" t="s">
        <v>135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ht="13" x14ac:dyDescent="0.25">
      <c r="A8" s="233" t="s">
        <v>136</v>
      </c>
      <c r="B8" s="234" t="s">
        <v>73</v>
      </c>
      <c r="C8" s="260" t="s">
        <v>74</v>
      </c>
      <c r="D8" s="235"/>
      <c r="E8" s="236"/>
      <c r="F8" s="237"/>
      <c r="G8" s="237">
        <f>SUMIF(AG9:AG17,"&lt;&gt;NOR",G9:G17)</f>
        <v>0</v>
      </c>
      <c r="H8" s="237"/>
      <c r="I8" s="237">
        <f>SUM(I9:I17)</f>
        <v>0</v>
      </c>
      <c r="J8" s="237"/>
      <c r="K8" s="237">
        <f>SUM(K9:K17)</f>
        <v>0</v>
      </c>
      <c r="L8" s="237"/>
      <c r="M8" s="237">
        <f>SUM(M9:M17)</f>
        <v>0</v>
      </c>
      <c r="N8" s="236"/>
      <c r="O8" s="236">
        <f>SUM(O9:O17)</f>
        <v>24.180000000000003</v>
      </c>
      <c r="P8" s="236"/>
      <c r="Q8" s="236">
        <f>SUM(Q9:Q17)</f>
        <v>0</v>
      </c>
      <c r="R8" s="237"/>
      <c r="S8" s="237"/>
      <c r="T8" s="238"/>
      <c r="U8" s="232"/>
      <c r="V8" s="232">
        <f>SUM(V9:V17)</f>
        <v>70.980000000000018</v>
      </c>
      <c r="W8" s="232"/>
      <c r="X8" s="232"/>
      <c r="Y8" s="232"/>
      <c r="AG8" t="s">
        <v>137</v>
      </c>
    </row>
    <row r="9" spans="1:60" ht="20" outlineLevel="1" x14ac:dyDescent="0.25">
      <c r="A9" s="243">
        <v>1</v>
      </c>
      <c r="B9" s="244" t="s">
        <v>175</v>
      </c>
      <c r="C9" s="261" t="s">
        <v>176</v>
      </c>
      <c r="D9" s="245" t="s">
        <v>177</v>
      </c>
      <c r="E9" s="246">
        <v>1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6.9680000000000006E-2</v>
      </c>
      <c r="O9" s="246">
        <f>ROUND(E9*N9,2)</f>
        <v>7.0000000000000007E-2</v>
      </c>
      <c r="P9" s="246">
        <v>0</v>
      </c>
      <c r="Q9" s="246">
        <f>ROUND(E9*P9,2)</f>
        <v>0</v>
      </c>
      <c r="R9" s="248"/>
      <c r="S9" s="248" t="s">
        <v>141</v>
      </c>
      <c r="T9" s="249" t="s">
        <v>141</v>
      </c>
      <c r="U9" s="231">
        <v>0.62</v>
      </c>
      <c r="V9" s="231">
        <f>ROUND(E9*U9,2)</f>
        <v>0.62</v>
      </c>
      <c r="W9" s="231"/>
      <c r="X9" s="231" t="s">
        <v>178</v>
      </c>
      <c r="Y9" s="231" t="s">
        <v>144</v>
      </c>
      <c r="Z9" s="211"/>
      <c r="AA9" s="211"/>
      <c r="AB9" s="211"/>
      <c r="AC9" s="211"/>
      <c r="AD9" s="211"/>
      <c r="AE9" s="211"/>
      <c r="AF9" s="211"/>
      <c r="AG9" s="211" t="s">
        <v>179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5">
      <c r="A10" s="228"/>
      <c r="B10" s="229"/>
      <c r="C10" s="278" t="s">
        <v>180</v>
      </c>
      <c r="D10" s="272"/>
      <c r="E10" s="273">
        <v>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181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0" outlineLevel="1" x14ac:dyDescent="0.25">
      <c r="A11" s="243">
        <v>2</v>
      </c>
      <c r="B11" s="244" t="s">
        <v>182</v>
      </c>
      <c r="C11" s="261" t="s">
        <v>183</v>
      </c>
      <c r="D11" s="245" t="s">
        <v>184</v>
      </c>
      <c r="E11" s="246">
        <v>13.545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1.7425999999999999</v>
      </c>
      <c r="O11" s="246">
        <f>ROUND(E11*N11,2)</f>
        <v>23.6</v>
      </c>
      <c r="P11" s="246">
        <v>0</v>
      </c>
      <c r="Q11" s="246">
        <f>ROUND(E11*P11,2)</f>
        <v>0</v>
      </c>
      <c r="R11" s="248"/>
      <c r="S11" s="248" t="s">
        <v>141</v>
      </c>
      <c r="T11" s="249" t="s">
        <v>141</v>
      </c>
      <c r="U11" s="231">
        <v>4.9800000000000004</v>
      </c>
      <c r="V11" s="231">
        <f>ROUND(E11*U11,2)</f>
        <v>67.45</v>
      </c>
      <c r="W11" s="231"/>
      <c r="X11" s="231" t="s">
        <v>178</v>
      </c>
      <c r="Y11" s="231" t="s">
        <v>144</v>
      </c>
      <c r="Z11" s="211"/>
      <c r="AA11" s="211"/>
      <c r="AB11" s="211"/>
      <c r="AC11" s="211"/>
      <c r="AD11" s="211"/>
      <c r="AE11" s="211"/>
      <c r="AF11" s="211"/>
      <c r="AG11" s="211" t="s">
        <v>179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" outlineLevel="2" x14ac:dyDescent="0.25">
      <c r="A12" s="228"/>
      <c r="B12" s="229"/>
      <c r="C12" s="278" t="s">
        <v>185</v>
      </c>
      <c r="D12" s="272"/>
      <c r="E12" s="273">
        <v>4.2525000000000004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181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0" outlineLevel="3" x14ac:dyDescent="0.25">
      <c r="A13" s="228"/>
      <c r="B13" s="229"/>
      <c r="C13" s="278" t="s">
        <v>186</v>
      </c>
      <c r="D13" s="272"/>
      <c r="E13" s="273">
        <v>9.2925000000000004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31"/>
      <c r="Z13" s="211"/>
      <c r="AA13" s="211"/>
      <c r="AB13" s="211"/>
      <c r="AC13" s="211"/>
      <c r="AD13" s="211"/>
      <c r="AE13" s="211"/>
      <c r="AF13" s="211"/>
      <c r="AG13" s="211" t="s">
        <v>181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0" outlineLevel="1" x14ac:dyDescent="0.25">
      <c r="A14" s="243">
        <v>3</v>
      </c>
      <c r="B14" s="244" t="s">
        <v>187</v>
      </c>
      <c r="C14" s="261" t="s">
        <v>188</v>
      </c>
      <c r="D14" s="245" t="s">
        <v>189</v>
      </c>
      <c r="E14" s="246">
        <v>2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6">
        <v>0.24815000000000001</v>
      </c>
      <c r="O14" s="246">
        <f>ROUND(E14*N14,2)</f>
        <v>0.5</v>
      </c>
      <c r="P14" s="246">
        <v>0</v>
      </c>
      <c r="Q14" s="246">
        <f>ROUND(E14*P14,2)</f>
        <v>0</v>
      </c>
      <c r="R14" s="248"/>
      <c r="S14" s="248" t="s">
        <v>141</v>
      </c>
      <c r="T14" s="249" t="s">
        <v>141</v>
      </c>
      <c r="U14" s="231">
        <v>0.81100000000000005</v>
      </c>
      <c r="V14" s="231">
        <f>ROUND(E14*U14,2)</f>
        <v>1.62</v>
      </c>
      <c r="W14" s="231"/>
      <c r="X14" s="231" t="s">
        <v>178</v>
      </c>
      <c r="Y14" s="231" t="s">
        <v>144</v>
      </c>
      <c r="Z14" s="211"/>
      <c r="AA14" s="211"/>
      <c r="AB14" s="211"/>
      <c r="AC14" s="211"/>
      <c r="AD14" s="211"/>
      <c r="AE14" s="211"/>
      <c r="AF14" s="211"/>
      <c r="AG14" s="211" t="s">
        <v>179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2" x14ac:dyDescent="0.25">
      <c r="A15" s="228"/>
      <c r="B15" s="229"/>
      <c r="C15" s="278" t="s">
        <v>190</v>
      </c>
      <c r="D15" s="272"/>
      <c r="E15" s="273">
        <v>2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1"/>
      <c r="AA15" s="211"/>
      <c r="AB15" s="211"/>
      <c r="AC15" s="211"/>
      <c r="AD15" s="211"/>
      <c r="AE15" s="211"/>
      <c r="AF15" s="211"/>
      <c r="AG15" s="211" t="s">
        <v>181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0" outlineLevel="1" x14ac:dyDescent="0.25">
      <c r="A16" s="243">
        <v>4</v>
      </c>
      <c r="B16" s="244" t="s">
        <v>191</v>
      </c>
      <c r="C16" s="261" t="s">
        <v>192</v>
      </c>
      <c r="D16" s="245" t="s">
        <v>177</v>
      </c>
      <c r="E16" s="246">
        <v>1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1.354E-2</v>
      </c>
      <c r="O16" s="246">
        <f>ROUND(E16*N16,2)</f>
        <v>0.01</v>
      </c>
      <c r="P16" s="246">
        <v>0</v>
      </c>
      <c r="Q16" s="246">
        <f>ROUND(E16*P16,2)</f>
        <v>0</v>
      </c>
      <c r="R16" s="248"/>
      <c r="S16" s="248" t="s">
        <v>141</v>
      </c>
      <c r="T16" s="249" t="s">
        <v>141</v>
      </c>
      <c r="U16" s="231">
        <v>1.29</v>
      </c>
      <c r="V16" s="231">
        <f>ROUND(E16*U16,2)</f>
        <v>1.29</v>
      </c>
      <c r="W16" s="231"/>
      <c r="X16" s="231" t="s">
        <v>178</v>
      </c>
      <c r="Y16" s="231" t="s">
        <v>144</v>
      </c>
      <c r="Z16" s="211"/>
      <c r="AA16" s="211"/>
      <c r="AB16" s="211"/>
      <c r="AC16" s="211"/>
      <c r="AD16" s="211"/>
      <c r="AE16" s="211"/>
      <c r="AF16" s="211"/>
      <c r="AG16" s="211" t="s">
        <v>179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5">
      <c r="A17" s="228"/>
      <c r="B17" s="229"/>
      <c r="C17" s="278" t="s">
        <v>180</v>
      </c>
      <c r="D17" s="272"/>
      <c r="E17" s="273">
        <v>1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181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13" x14ac:dyDescent="0.25">
      <c r="A18" s="233" t="s">
        <v>136</v>
      </c>
      <c r="B18" s="234" t="s">
        <v>75</v>
      </c>
      <c r="C18" s="260" t="s">
        <v>76</v>
      </c>
      <c r="D18" s="235"/>
      <c r="E18" s="236"/>
      <c r="F18" s="237"/>
      <c r="G18" s="237">
        <f>SUMIF(AG19:AG48,"&lt;&gt;NOR",G19:G48)</f>
        <v>0</v>
      </c>
      <c r="H18" s="237"/>
      <c r="I18" s="237">
        <f>SUM(I19:I48)</f>
        <v>0</v>
      </c>
      <c r="J18" s="237"/>
      <c r="K18" s="237">
        <f>SUM(K19:K48)</f>
        <v>0</v>
      </c>
      <c r="L18" s="237"/>
      <c r="M18" s="237">
        <f>SUM(M19:M48)</f>
        <v>0</v>
      </c>
      <c r="N18" s="236"/>
      <c r="O18" s="236">
        <f>SUM(O19:O48)</f>
        <v>14.369999999999997</v>
      </c>
      <c r="P18" s="236"/>
      <c r="Q18" s="236">
        <f>SUM(Q19:Q48)</f>
        <v>0</v>
      </c>
      <c r="R18" s="237"/>
      <c r="S18" s="237"/>
      <c r="T18" s="238"/>
      <c r="U18" s="232"/>
      <c r="V18" s="232">
        <f>SUM(V19:V48)</f>
        <v>77.31</v>
      </c>
      <c r="W18" s="232"/>
      <c r="X18" s="232"/>
      <c r="Y18" s="232"/>
      <c r="AG18" t="s">
        <v>137</v>
      </c>
    </row>
    <row r="19" spans="1:60" outlineLevel="1" x14ac:dyDescent="0.25">
      <c r="A19" s="243">
        <v>5</v>
      </c>
      <c r="B19" s="244" t="s">
        <v>193</v>
      </c>
      <c r="C19" s="261" t="s">
        <v>194</v>
      </c>
      <c r="D19" s="245" t="s">
        <v>189</v>
      </c>
      <c r="E19" s="246">
        <v>16.454999999999998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8"/>
      <c r="S19" s="248" t="s">
        <v>141</v>
      </c>
      <c r="T19" s="249" t="s">
        <v>141</v>
      </c>
      <c r="U19" s="231">
        <v>0.29099999999999998</v>
      </c>
      <c r="V19" s="231">
        <f>ROUND(E19*U19,2)</f>
        <v>4.79</v>
      </c>
      <c r="W19" s="231"/>
      <c r="X19" s="231" t="s">
        <v>178</v>
      </c>
      <c r="Y19" s="231" t="s">
        <v>144</v>
      </c>
      <c r="Z19" s="211"/>
      <c r="AA19" s="211"/>
      <c r="AB19" s="211"/>
      <c r="AC19" s="211"/>
      <c r="AD19" s="211"/>
      <c r="AE19" s="211"/>
      <c r="AF19" s="211"/>
      <c r="AG19" s="211" t="s">
        <v>179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5">
      <c r="A20" s="228"/>
      <c r="B20" s="229"/>
      <c r="C20" s="278" t="s">
        <v>195</v>
      </c>
      <c r="D20" s="272"/>
      <c r="E20" s="273">
        <v>2.3250000000000002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1"/>
      <c r="AA20" s="211"/>
      <c r="AB20" s="211"/>
      <c r="AC20" s="211"/>
      <c r="AD20" s="211"/>
      <c r="AE20" s="211"/>
      <c r="AF20" s="211"/>
      <c r="AG20" s="211" t="s">
        <v>181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3" x14ac:dyDescent="0.25">
      <c r="A21" s="228"/>
      <c r="B21" s="229"/>
      <c r="C21" s="278" t="s">
        <v>196</v>
      </c>
      <c r="D21" s="272"/>
      <c r="E21" s="273">
        <v>5.4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1"/>
      <c r="AA21" s="211"/>
      <c r="AB21" s="211"/>
      <c r="AC21" s="211"/>
      <c r="AD21" s="211"/>
      <c r="AE21" s="211"/>
      <c r="AF21" s="211"/>
      <c r="AG21" s="211" t="s">
        <v>181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5">
      <c r="A22" s="228"/>
      <c r="B22" s="229"/>
      <c r="C22" s="278" t="s">
        <v>197</v>
      </c>
      <c r="D22" s="272"/>
      <c r="E22" s="273">
        <v>5.58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1"/>
      <c r="AA22" s="211"/>
      <c r="AB22" s="211"/>
      <c r="AC22" s="211"/>
      <c r="AD22" s="211"/>
      <c r="AE22" s="211"/>
      <c r="AF22" s="211"/>
      <c r="AG22" s="211" t="s">
        <v>181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5">
      <c r="A23" s="228"/>
      <c r="B23" s="229"/>
      <c r="C23" s="278" t="s">
        <v>198</v>
      </c>
      <c r="D23" s="272"/>
      <c r="E23" s="273">
        <v>1.8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1"/>
      <c r="AA23" s="211"/>
      <c r="AB23" s="211"/>
      <c r="AC23" s="211"/>
      <c r="AD23" s="211"/>
      <c r="AE23" s="211"/>
      <c r="AF23" s="211"/>
      <c r="AG23" s="211" t="s">
        <v>181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5">
      <c r="A24" s="228"/>
      <c r="B24" s="229"/>
      <c r="C24" s="278" t="s">
        <v>199</v>
      </c>
      <c r="D24" s="272"/>
      <c r="E24" s="273">
        <v>0.67500000000000004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181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5">
      <c r="A25" s="228"/>
      <c r="B25" s="229"/>
      <c r="C25" s="278" t="s">
        <v>200</v>
      </c>
      <c r="D25" s="272"/>
      <c r="E25" s="273">
        <v>0.67500000000000004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1"/>
      <c r="AA25" s="211"/>
      <c r="AB25" s="211"/>
      <c r="AC25" s="211"/>
      <c r="AD25" s="211"/>
      <c r="AE25" s="211"/>
      <c r="AF25" s="211"/>
      <c r="AG25" s="211" t="s">
        <v>181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0" outlineLevel="1" x14ac:dyDescent="0.25">
      <c r="A26" s="243">
        <v>6</v>
      </c>
      <c r="B26" s="244" t="s">
        <v>201</v>
      </c>
      <c r="C26" s="261" t="s">
        <v>202</v>
      </c>
      <c r="D26" s="245" t="s">
        <v>184</v>
      </c>
      <c r="E26" s="246">
        <v>8.1037499999999998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1.6094900000000001</v>
      </c>
      <c r="O26" s="246">
        <f>ROUND(E26*N26,2)</f>
        <v>13.04</v>
      </c>
      <c r="P26" s="246">
        <v>0</v>
      </c>
      <c r="Q26" s="246">
        <f>ROUND(E26*P26,2)</f>
        <v>0</v>
      </c>
      <c r="R26" s="248"/>
      <c r="S26" s="248" t="s">
        <v>141</v>
      </c>
      <c r="T26" s="249" t="s">
        <v>141</v>
      </c>
      <c r="U26" s="231">
        <v>4.71</v>
      </c>
      <c r="V26" s="231">
        <f>ROUND(E26*U26,2)</f>
        <v>38.17</v>
      </c>
      <c r="W26" s="231"/>
      <c r="X26" s="231" t="s">
        <v>178</v>
      </c>
      <c r="Y26" s="231" t="s">
        <v>144</v>
      </c>
      <c r="Z26" s="211"/>
      <c r="AA26" s="211"/>
      <c r="AB26" s="211"/>
      <c r="AC26" s="211"/>
      <c r="AD26" s="211"/>
      <c r="AE26" s="211"/>
      <c r="AF26" s="211"/>
      <c r="AG26" s="211" t="s">
        <v>179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2" x14ac:dyDescent="0.25">
      <c r="A27" s="228"/>
      <c r="B27" s="229"/>
      <c r="C27" s="278" t="s">
        <v>203</v>
      </c>
      <c r="D27" s="272"/>
      <c r="E27" s="273">
        <v>1.4850000000000001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1"/>
      <c r="AA27" s="211"/>
      <c r="AB27" s="211"/>
      <c r="AC27" s="211"/>
      <c r="AD27" s="211"/>
      <c r="AE27" s="211"/>
      <c r="AF27" s="211"/>
      <c r="AG27" s="211" t="s">
        <v>181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5">
      <c r="A28" s="228"/>
      <c r="B28" s="229"/>
      <c r="C28" s="278" t="s">
        <v>204</v>
      </c>
      <c r="D28" s="272"/>
      <c r="E28" s="273">
        <v>1.08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1"/>
      <c r="AA28" s="211"/>
      <c r="AB28" s="211"/>
      <c r="AC28" s="211"/>
      <c r="AD28" s="211"/>
      <c r="AE28" s="211"/>
      <c r="AF28" s="211"/>
      <c r="AG28" s="211" t="s">
        <v>181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3" x14ac:dyDescent="0.25">
      <c r="A29" s="228"/>
      <c r="B29" s="229"/>
      <c r="C29" s="278" t="s">
        <v>205</v>
      </c>
      <c r="D29" s="272"/>
      <c r="E29" s="273">
        <v>1.11375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1"/>
      <c r="AA29" s="211"/>
      <c r="AB29" s="211"/>
      <c r="AC29" s="211"/>
      <c r="AD29" s="211"/>
      <c r="AE29" s="211"/>
      <c r="AF29" s="211"/>
      <c r="AG29" s="211" t="s">
        <v>181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3" x14ac:dyDescent="0.25">
      <c r="A30" s="228"/>
      <c r="B30" s="229"/>
      <c r="C30" s="278" t="s">
        <v>206</v>
      </c>
      <c r="D30" s="272"/>
      <c r="E30" s="273">
        <v>1.0125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1"/>
      <c r="AA30" s="211"/>
      <c r="AB30" s="211"/>
      <c r="AC30" s="211"/>
      <c r="AD30" s="211"/>
      <c r="AE30" s="211"/>
      <c r="AF30" s="211"/>
      <c r="AG30" s="211" t="s">
        <v>181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5">
      <c r="A31" s="228"/>
      <c r="B31" s="229"/>
      <c r="C31" s="278" t="s">
        <v>207</v>
      </c>
      <c r="D31" s="272"/>
      <c r="E31" s="273">
        <v>0.60750000000000004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1"/>
      <c r="AA31" s="211"/>
      <c r="AB31" s="211"/>
      <c r="AC31" s="211"/>
      <c r="AD31" s="211"/>
      <c r="AE31" s="211"/>
      <c r="AF31" s="211"/>
      <c r="AG31" s="211" t="s">
        <v>181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3" x14ac:dyDescent="0.25">
      <c r="A32" s="228"/>
      <c r="B32" s="229"/>
      <c r="C32" s="278" t="s">
        <v>208</v>
      </c>
      <c r="D32" s="272"/>
      <c r="E32" s="273">
        <v>0.40500000000000003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1"/>
      <c r="AA32" s="211"/>
      <c r="AB32" s="211"/>
      <c r="AC32" s="211"/>
      <c r="AD32" s="211"/>
      <c r="AE32" s="211"/>
      <c r="AF32" s="211"/>
      <c r="AG32" s="211" t="s">
        <v>181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3" x14ac:dyDescent="0.25">
      <c r="A33" s="228"/>
      <c r="B33" s="229"/>
      <c r="C33" s="278" t="s">
        <v>209</v>
      </c>
      <c r="D33" s="272"/>
      <c r="E33" s="273">
        <v>2.4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1"/>
      <c r="AA33" s="211"/>
      <c r="AB33" s="211"/>
      <c r="AC33" s="211"/>
      <c r="AD33" s="211"/>
      <c r="AE33" s="211"/>
      <c r="AF33" s="211"/>
      <c r="AG33" s="211" t="s">
        <v>181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43">
        <v>7</v>
      </c>
      <c r="B34" s="244" t="s">
        <v>210</v>
      </c>
      <c r="C34" s="261" t="s">
        <v>211</v>
      </c>
      <c r="D34" s="245" t="s">
        <v>189</v>
      </c>
      <c r="E34" s="246">
        <v>2.6675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0.23333999999999999</v>
      </c>
      <c r="O34" s="246">
        <f>ROUND(E34*N34,2)</f>
        <v>0.62</v>
      </c>
      <c r="P34" s="246">
        <v>0</v>
      </c>
      <c r="Q34" s="246">
        <f>ROUND(E34*P34,2)</f>
        <v>0</v>
      </c>
      <c r="R34" s="248"/>
      <c r="S34" s="248" t="s">
        <v>141</v>
      </c>
      <c r="T34" s="249" t="s">
        <v>141</v>
      </c>
      <c r="U34" s="231">
        <v>3.17</v>
      </c>
      <c r="V34" s="231">
        <f>ROUND(E34*U34,2)</f>
        <v>8.4600000000000009</v>
      </c>
      <c r="W34" s="231"/>
      <c r="X34" s="231" t="s">
        <v>178</v>
      </c>
      <c r="Y34" s="231" t="s">
        <v>144</v>
      </c>
      <c r="Z34" s="211"/>
      <c r="AA34" s="211"/>
      <c r="AB34" s="211"/>
      <c r="AC34" s="211"/>
      <c r="AD34" s="211"/>
      <c r="AE34" s="211"/>
      <c r="AF34" s="211"/>
      <c r="AG34" s="211" t="s">
        <v>179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.5" outlineLevel="2" x14ac:dyDescent="0.25">
      <c r="A35" s="228"/>
      <c r="B35" s="229"/>
      <c r="C35" s="262" t="s">
        <v>212</v>
      </c>
      <c r="D35" s="250"/>
      <c r="E35" s="250"/>
      <c r="F35" s="250"/>
      <c r="G35" s="250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1"/>
      <c r="AA35" s="211"/>
      <c r="AB35" s="211"/>
      <c r="AC35" s="211"/>
      <c r="AD35" s="211"/>
      <c r="AE35" s="211"/>
      <c r="AF35" s="211"/>
      <c r="AG35" s="211" t="s">
        <v>147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51" t="str">
        <f>C35</f>
        <v>Položka se používá pro krycí desky s přesahem do 70 mm  a obsahuje i náklady na případnou konstrukční obvodovou výztuž, bednění, potěr nebo vyhlazení povrchu ve spádu k okrajům.</v>
      </c>
      <c r="BB35" s="211"/>
      <c r="BC35" s="211"/>
      <c r="BD35" s="211"/>
      <c r="BE35" s="211"/>
      <c r="BF35" s="211"/>
      <c r="BG35" s="211"/>
      <c r="BH35" s="211"/>
    </row>
    <row r="36" spans="1:60" outlineLevel="2" x14ac:dyDescent="0.25">
      <c r="A36" s="228"/>
      <c r="B36" s="229"/>
      <c r="C36" s="278" t="s">
        <v>213</v>
      </c>
      <c r="D36" s="272"/>
      <c r="E36" s="273">
        <v>0.66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1"/>
      <c r="AA36" s="211"/>
      <c r="AB36" s="211"/>
      <c r="AC36" s="211"/>
      <c r="AD36" s="211"/>
      <c r="AE36" s="211"/>
      <c r="AF36" s="211"/>
      <c r="AG36" s="211" t="s">
        <v>181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5">
      <c r="A37" s="228"/>
      <c r="B37" s="229"/>
      <c r="C37" s="278" t="s">
        <v>214</v>
      </c>
      <c r="D37" s="272"/>
      <c r="E37" s="273">
        <v>0.46750000000000003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1"/>
      <c r="AA37" s="211"/>
      <c r="AB37" s="211"/>
      <c r="AC37" s="211"/>
      <c r="AD37" s="211"/>
      <c r="AE37" s="211"/>
      <c r="AF37" s="211"/>
      <c r="AG37" s="211" t="s">
        <v>181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3" x14ac:dyDescent="0.25">
      <c r="A38" s="228"/>
      <c r="B38" s="229"/>
      <c r="C38" s="278" t="s">
        <v>215</v>
      </c>
      <c r="D38" s="272"/>
      <c r="E38" s="273">
        <v>0.46750000000000003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1"/>
      <c r="AA38" s="211"/>
      <c r="AB38" s="211"/>
      <c r="AC38" s="211"/>
      <c r="AD38" s="211"/>
      <c r="AE38" s="211"/>
      <c r="AF38" s="211"/>
      <c r="AG38" s="211" t="s">
        <v>181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3" x14ac:dyDescent="0.25">
      <c r="A39" s="228"/>
      <c r="B39" s="229"/>
      <c r="C39" s="278" t="s">
        <v>216</v>
      </c>
      <c r="D39" s="272"/>
      <c r="E39" s="273">
        <v>0.46750000000000003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1"/>
      <c r="AA39" s="211"/>
      <c r="AB39" s="211"/>
      <c r="AC39" s="211"/>
      <c r="AD39" s="211"/>
      <c r="AE39" s="211"/>
      <c r="AF39" s="211"/>
      <c r="AG39" s="211" t="s">
        <v>181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3" x14ac:dyDescent="0.25">
      <c r="A40" s="228"/>
      <c r="B40" s="229"/>
      <c r="C40" s="278" t="s">
        <v>217</v>
      </c>
      <c r="D40" s="272"/>
      <c r="E40" s="273">
        <v>0.30249999999999999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1"/>
      <c r="AA40" s="211"/>
      <c r="AB40" s="211"/>
      <c r="AC40" s="211"/>
      <c r="AD40" s="211"/>
      <c r="AE40" s="211"/>
      <c r="AF40" s="211"/>
      <c r="AG40" s="211" t="s">
        <v>181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5">
      <c r="A41" s="228"/>
      <c r="B41" s="229"/>
      <c r="C41" s="278" t="s">
        <v>218</v>
      </c>
      <c r="D41" s="272"/>
      <c r="E41" s="273">
        <v>0.30249999999999999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1"/>
      <c r="AA41" s="211"/>
      <c r="AB41" s="211"/>
      <c r="AC41" s="211"/>
      <c r="AD41" s="211"/>
      <c r="AE41" s="211"/>
      <c r="AF41" s="211"/>
      <c r="AG41" s="211" t="s">
        <v>181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0" outlineLevel="1" x14ac:dyDescent="0.25">
      <c r="A42" s="243">
        <v>8</v>
      </c>
      <c r="B42" s="244" t="s">
        <v>219</v>
      </c>
      <c r="C42" s="261" t="s">
        <v>220</v>
      </c>
      <c r="D42" s="245" t="s">
        <v>189</v>
      </c>
      <c r="E42" s="246">
        <v>41.1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6">
        <v>1.7219999999999999E-2</v>
      </c>
      <c r="O42" s="246">
        <f>ROUND(E42*N42,2)</f>
        <v>0.71</v>
      </c>
      <c r="P42" s="246">
        <v>0</v>
      </c>
      <c r="Q42" s="246">
        <f>ROUND(E42*P42,2)</f>
        <v>0</v>
      </c>
      <c r="R42" s="248"/>
      <c r="S42" s="248" t="s">
        <v>141</v>
      </c>
      <c r="T42" s="249" t="s">
        <v>141</v>
      </c>
      <c r="U42" s="231">
        <v>0.63</v>
      </c>
      <c r="V42" s="231">
        <f>ROUND(E42*U42,2)</f>
        <v>25.89</v>
      </c>
      <c r="W42" s="231"/>
      <c r="X42" s="231" t="s">
        <v>178</v>
      </c>
      <c r="Y42" s="231" t="s">
        <v>144</v>
      </c>
      <c r="Z42" s="211"/>
      <c r="AA42" s="211"/>
      <c r="AB42" s="211"/>
      <c r="AC42" s="211"/>
      <c r="AD42" s="211"/>
      <c r="AE42" s="211"/>
      <c r="AF42" s="211"/>
      <c r="AG42" s="211" t="s">
        <v>179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2" x14ac:dyDescent="0.25">
      <c r="A43" s="228"/>
      <c r="B43" s="229"/>
      <c r="C43" s="278" t="s">
        <v>221</v>
      </c>
      <c r="D43" s="272"/>
      <c r="E43" s="273">
        <v>9.3000000000000007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1"/>
      <c r="AA43" s="211"/>
      <c r="AB43" s="211"/>
      <c r="AC43" s="211"/>
      <c r="AD43" s="211"/>
      <c r="AE43" s="211"/>
      <c r="AF43" s="211"/>
      <c r="AG43" s="211" t="s">
        <v>181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3" x14ac:dyDescent="0.25">
      <c r="A44" s="228"/>
      <c r="B44" s="229"/>
      <c r="C44" s="278" t="s">
        <v>222</v>
      </c>
      <c r="D44" s="272"/>
      <c r="E44" s="273">
        <v>7.68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1"/>
      <c r="AA44" s="211"/>
      <c r="AB44" s="211"/>
      <c r="AC44" s="211"/>
      <c r="AD44" s="211"/>
      <c r="AE44" s="211"/>
      <c r="AF44" s="211"/>
      <c r="AG44" s="211" t="s">
        <v>181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3" x14ac:dyDescent="0.25">
      <c r="A45" s="228"/>
      <c r="B45" s="229"/>
      <c r="C45" s="278" t="s">
        <v>223</v>
      </c>
      <c r="D45" s="272"/>
      <c r="E45" s="273">
        <v>7.92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31"/>
      <c r="Z45" s="211"/>
      <c r="AA45" s="211"/>
      <c r="AB45" s="211"/>
      <c r="AC45" s="211"/>
      <c r="AD45" s="211"/>
      <c r="AE45" s="211"/>
      <c r="AF45" s="211"/>
      <c r="AG45" s="211" t="s">
        <v>181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3" x14ac:dyDescent="0.25">
      <c r="A46" s="228"/>
      <c r="B46" s="229"/>
      <c r="C46" s="278" t="s">
        <v>224</v>
      </c>
      <c r="D46" s="272"/>
      <c r="E46" s="273">
        <v>7.2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1"/>
      <c r="AA46" s="211"/>
      <c r="AB46" s="211"/>
      <c r="AC46" s="211"/>
      <c r="AD46" s="211"/>
      <c r="AE46" s="211"/>
      <c r="AF46" s="211"/>
      <c r="AG46" s="211" t="s">
        <v>181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5">
      <c r="A47" s="228"/>
      <c r="B47" s="229"/>
      <c r="C47" s="278" t="s">
        <v>225</v>
      </c>
      <c r="D47" s="272"/>
      <c r="E47" s="273">
        <v>5.4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1"/>
      <c r="AA47" s="211"/>
      <c r="AB47" s="211"/>
      <c r="AC47" s="211"/>
      <c r="AD47" s="211"/>
      <c r="AE47" s="211"/>
      <c r="AF47" s="211"/>
      <c r="AG47" s="211" t="s">
        <v>181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5">
      <c r="A48" s="228"/>
      <c r="B48" s="229"/>
      <c r="C48" s="278" t="s">
        <v>226</v>
      </c>
      <c r="D48" s="272"/>
      <c r="E48" s="273">
        <v>3.6</v>
      </c>
      <c r="F48" s="231"/>
      <c r="G48" s="231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1"/>
      <c r="AA48" s="211"/>
      <c r="AB48" s="211"/>
      <c r="AC48" s="211"/>
      <c r="AD48" s="211"/>
      <c r="AE48" s="211"/>
      <c r="AF48" s="211"/>
      <c r="AG48" s="211" t="s">
        <v>181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13" x14ac:dyDescent="0.25">
      <c r="A49" s="233" t="s">
        <v>136</v>
      </c>
      <c r="B49" s="234" t="s">
        <v>77</v>
      </c>
      <c r="C49" s="260" t="s">
        <v>78</v>
      </c>
      <c r="D49" s="235"/>
      <c r="E49" s="236"/>
      <c r="F49" s="237"/>
      <c r="G49" s="237">
        <f>SUMIF(AG50:AG51,"&lt;&gt;NOR",G50:G51)</f>
        <v>0</v>
      </c>
      <c r="H49" s="237"/>
      <c r="I49" s="237">
        <f>SUM(I50:I51)</f>
        <v>0</v>
      </c>
      <c r="J49" s="237"/>
      <c r="K49" s="237">
        <f>SUM(K50:K51)</f>
        <v>0</v>
      </c>
      <c r="L49" s="237"/>
      <c r="M49" s="237">
        <f>SUM(M50:M51)</f>
        <v>0</v>
      </c>
      <c r="N49" s="236"/>
      <c r="O49" s="236">
        <f>SUM(O50:O51)</f>
        <v>0.13</v>
      </c>
      <c r="P49" s="236"/>
      <c r="Q49" s="236">
        <f>SUM(Q50:Q51)</f>
        <v>0</v>
      </c>
      <c r="R49" s="237"/>
      <c r="S49" s="237"/>
      <c r="T49" s="238"/>
      <c r="U49" s="232"/>
      <c r="V49" s="232">
        <f>SUM(V50:V51)</f>
        <v>0.71</v>
      </c>
      <c r="W49" s="232"/>
      <c r="X49" s="232"/>
      <c r="Y49" s="232"/>
      <c r="AG49" t="s">
        <v>137</v>
      </c>
    </row>
    <row r="50" spans="1:60" ht="20" outlineLevel="1" x14ac:dyDescent="0.25">
      <c r="A50" s="243">
        <v>9</v>
      </c>
      <c r="B50" s="244" t="s">
        <v>227</v>
      </c>
      <c r="C50" s="261" t="s">
        <v>228</v>
      </c>
      <c r="D50" s="245" t="s">
        <v>177</v>
      </c>
      <c r="E50" s="246">
        <v>2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6">
        <v>6.6360000000000002E-2</v>
      </c>
      <c r="O50" s="246">
        <f>ROUND(E50*N50,2)</f>
        <v>0.13</v>
      </c>
      <c r="P50" s="246">
        <v>0</v>
      </c>
      <c r="Q50" s="246">
        <f>ROUND(E50*P50,2)</f>
        <v>0</v>
      </c>
      <c r="R50" s="248"/>
      <c r="S50" s="248" t="s">
        <v>141</v>
      </c>
      <c r="T50" s="249" t="s">
        <v>141</v>
      </c>
      <c r="U50" s="231">
        <v>0.35299999999999998</v>
      </c>
      <c r="V50" s="231">
        <f>ROUND(E50*U50,2)</f>
        <v>0.71</v>
      </c>
      <c r="W50" s="231"/>
      <c r="X50" s="231" t="s">
        <v>178</v>
      </c>
      <c r="Y50" s="231" t="s">
        <v>144</v>
      </c>
      <c r="Z50" s="211"/>
      <c r="AA50" s="211"/>
      <c r="AB50" s="211"/>
      <c r="AC50" s="211"/>
      <c r="AD50" s="211"/>
      <c r="AE50" s="211"/>
      <c r="AF50" s="211"/>
      <c r="AG50" s="211" t="s">
        <v>179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5">
      <c r="A51" s="228"/>
      <c r="B51" s="229"/>
      <c r="C51" s="278" t="s">
        <v>190</v>
      </c>
      <c r="D51" s="272"/>
      <c r="E51" s="273">
        <v>2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1"/>
      <c r="AA51" s="211"/>
      <c r="AB51" s="211"/>
      <c r="AC51" s="211"/>
      <c r="AD51" s="211"/>
      <c r="AE51" s="211"/>
      <c r="AF51" s="211"/>
      <c r="AG51" s="211" t="s">
        <v>181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13" x14ac:dyDescent="0.25">
      <c r="A52" s="233" t="s">
        <v>136</v>
      </c>
      <c r="B52" s="234" t="s">
        <v>79</v>
      </c>
      <c r="C52" s="260" t="s">
        <v>80</v>
      </c>
      <c r="D52" s="235"/>
      <c r="E52" s="236"/>
      <c r="F52" s="237"/>
      <c r="G52" s="237">
        <f>SUMIF(AG53:AG56,"&lt;&gt;NOR",G53:G56)</f>
        <v>0</v>
      </c>
      <c r="H52" s="237"/>
      <c r="I52" s="237">
        <f>SUM(I53:I56)</f>
        <v>0</v>
      </c>
      <c r="J52" s="237"/>
      <c r="K52" s="237">
        <f>SUM(K53:K56)</f>
        <v>0</v>
      </c>
      <c r="L52" s="237"/>
      <c r="M52" s="237">
        <f>SUM(M53:M56)</f>
        <v>0</v>
      </c>
      <c r="N52" s="236"/>
      <c r="O52" s="236">
        <f>SUM(O53:O56)</f>
        <v>1.38</v>
      </c>
      <c r="P52" s="236"/>
      <c r="Q52" s="236">
        <f>SUM(Q53:Q56)</f>
        <v>0</v>
      </c>
      <c r="R52" s="237"/>
      <c r="S52" s="237"/>
      <c r="T52" s="238"/>
      <c r="U52" s="232"/>
      <c r="V52" s="232">
        <f>SUM(V53:V56)</f>
        <v>28.16</v>
      </c>
      <c r="W52" s="232"/>
      <c r="X52" s="232"/>
      <c r="Y52" s="232"/>
      <c r="AG52" t="s">
        <v>137</v>
      </c>
    </row>
    <row r="53" spans="1:60" outlineLevel="1" x14ac:dyDescent="0.25">
      <c r="A53" s="243">
        <v>10</v>
      </c>
      <c r="B53" s="244" t="s">
        <v>229</v>
      </c>
      <c r="C53" s="261" t="s">
        <v>230</v>
      </c>
      <c r="D53" s="245" t="s">
        <v>177</v>
      </c>
      <c r="E53" s="246">
        <v>32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8">
        <f>G53*(1+L53/100)</f>
        <v>0</v>
      </c>
      <c r="N53" s="246">
        <v>4.3049999999999998E-2</v>
      </c>
      <c r="O53" s="246">
        <f>ROUND(E53*N53,2)</f>
        <v>1.38</v>
      </c>
      <c r="P53" s="246">
        <v>0</v>
      </c>
      <c r="Q53" s="246">
        <f>ROUND(E53*P53,2)</f>
        <v>0</v>
      </c>
      <c r="R53" s="248"/>
      <c r="S53" s="248" t="s">
        <v>141</v>
      </c>
      <c r="T53" s="249" t="s">
        <v>141</v>
      </c>
      <c r="U53" s="231">
        <v>0.88</v>
      </c>
      <c r="V53" s="231">
        <f>ROUND(E53*U53,2)</f>
        <v>28.16</v>
      </c>
      <c r="W53" s="231"/>
      <c r="X53" s="231" t="s">
        <v>178</v>
      </c>
      <c r="Y53" s="231" t="s">
        <v>144</v>
      </c>
      <c r="Z53" s="211"/>
      <c r="AA53" s="211"/>
      <c r="AB53" s="211"/>
      <c r="AC53" s="211"/>
      <c r="AD53" s="211"/>
      <c r="AE53" s="211"/>
      <c r="AF53" s="211"/>
      <c r="AG53" s="211" t="s">
        <v>179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5">
      <c r="A54" s="228"/>
      <c r="B54" s="229"/>
      <c r="C54" s="262" t="s">
        <v>231</v>
      </c>
      <c r="D54" s="250"/>
      <c r="E54" s="250"/>
      <c r="F54" s="250"/>
      <c r="G54" s="250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1"/>
      <c r="AA54" s="211"/>
      <c r="AB54" s="211"/>
      <c r="AC54" s="211"/>
      <c r="AD54" s="211"/>
      <c r="AE54" s="211"/>
      <c r="AF54" s="211"/>
      <c r="AG54" s="211" t="s">
        <v>147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2" x14ac:dyDescent="0.25">
      <c r="A55" s="228"/>
      <c r="B55" s="229"/>
      <c r="C55" s="278" t="s">
        <v>232</v>
      </c>
      <c r="D55" s="272"/>
      <c r="E55" s="273">
        <v>30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1"/>
      <c r="AA55" s="211"/>
      <c r="AB55" s="211"/>
      <c r="AC55" s="211"/>
      <c r="AD55" s="211"/>
      <c r="AE55" s="211"/>
      <c r="AF55" s="211"/>
      <c r="AG55" s="211" t="s">
        <v>181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3" x14ac:dyDescent="0.25">
      <c r="A56" s="228"/>
      <c r="B56" s="229"/>
      <c r="C56" s="278" t="s">
        <v>190</v>
      </c>
      <c r="D56" s="272"/>
      <c r="E56" s="273">
        <v>2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1"/>
      <c r="AA56" s="211"/>
      <c r="AB56" s="211"/>
      <c r="AC56" s="211"/>
      <c r="AD56" s="211"/>
      <c r="AE56" s="211"/>
      <c r="AF56" s="211"/>
      <c r="AG56" s="211" t="s">
        <v>181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13" x14ac:dyDescent="0.25">
      <c r="A57" s="233" t="s">
        <v>136</v>
      </c>
      <c r="B57" s="234" t="s">
        <v>81</v>
      </c>
      <c r="C57" s="260" t="s">
        <v>82</v>
      </c>
      <c r="D57" s="235"/>
      <c r="E57" s="236"/>
      <c r="F57" s="237"/>
      <c r="G57" s="237">
        <f>SUMIF(AG58:AG77,"&lt;&gt;NOR",G58:G77)</f>
        <v>0</v>
      </c>
      <c r="H57" s="237"/>
      <c r="I57" s="237">
        <f>SUM(I58:I77)</f>
        <v>0</v>
      </c>
      <c r="J57" s="237"/>
      <c r="K57" s="237">
        <f>SUM(K58:K77)</f>
        <v>0</v>
      </c>
      <c r="L57" s="237"/>
      <c r="M57" s="237">
        <f>SUM(M58:M77)</f>
        <v>0</v>
      </c>
      <c r="N57" s="236"/>
      <c r="O57" s="236">
        <f>SUM(O58:O77)</f>
        <v>1.6</v>
      </c>
      <c r="P57" s="236"/>
      <c r="Q57" s="236">
        <f>SUM(Q58:Q77)</f>
        <v>0</v>
      </c>
      <c r="R57" s="237"/>
      <c r="S57" s="237"/>
      <c r="T57" s="238"/>
      <c r="U57" s="232"/>
      <c r="V57" s="232">
        <f>SUM(V58:V77)</f>
        <v>46.37</v>
      </c>
      <c r="W57" s="232"/>
      <c r="X57" s="232"/>
      <c r="Y57" s="232"/>
      <c r="AG57" t="s">
        <v>137</v>
      </c>
    </row>
    <row r="58" spans="1:60" ht="20" outlineLevel="1" x14ac:dyDescent="0.25">
      <c r="A58" s="243">
        <v>11</v>
      </c>
      <c r="B58" s="244" t="s">
        <v>233</v>
      </c>
      <c r="C58" s="261" t="s">
        <v>234</v>
      </c>
      <c r="D58" s="245" t="s">
        <v>189</v>
      </c>
      <c r="E58" s="246">
        <v>27.6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5.4000000000000001E-4</v>
      </c>
      <c r="O58" s="246">
        <f>ROUND(E58*N58,2)</f>
        <v>0.01</v>
      </c>
      <c r="P58" s="246">
        <v>0</v>
      </c>
      <c r="Q58" s="246">
        <f>ROUND(E58*P58,2)</f>
        <v>0</v>
      </c>
      <c r="R58" s="248"/>
      <c r="S58" s="248" t="s">
        <v>157</v>
      </c>
      <c r="T58" s="249" t="s">
        <v>235</v>
      </c>
      <c r="U58" s="231">
        <v>0.18</v>
      </c>
      <c r="V58" s="231">
        <f>ROUND(E58*U58,2)</f>
        <v>4.97</v>
      </c>
      <c r="W58" s="231"/>
      <c r="X58" s="231" t="s">
        <v>178</v>
      </c>
      <c r="Y58" s="231" t="s">
        <v>144</v>
      </c>
      <c r="Z58" s="211"/>
      <c r="AA58" s="211"/>
      <c r="AB58" s="211"/>
      <c r="AC58" s="211"/>
      <c r="AD58" s="211"/>
      <c r="AE58" s="211"/>
      <c r="AF58" s="211"/>
      <c r="AG58" s="211" t="s">
        <v>179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2" x14ac:dyDescent="0.25">
      <c r="A59" s="228"/>
      <c r="B59" s="229"/>
      <c r="C59" s="262" t="s">
        <v>696</v>
      </c>
      <c r="D59" s="250"/>
      <c r="E59" s="250"/>
      <c r="F59" s="250"/>
      <c r="G59" s="250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31"/>
      <c r="Z59" s="211"/>
      <c r="AA59" s="211"/>
      <c r="AB59" s="211"/>
      <c r="AC59" s="211"/>
      <c r="AD59" s="211"/>
      <c r="AE59" s="211"/>
      <c r="AF59" s="211"/>
      <c r="AG59" s="211" t="s">
        <v>147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3" x14ac:dyDescent="0.25">
      <c r="A60" s="228"/>
      <c r="B60" s="229"/>
      <c r="C60" s="264" t="s">
        <v>241</v>
      </c>
      <c r="D60" s="259"/>
      <c r="E60" s="259"/>
      <c r="F60" s="259"/>
      <c r="G60" s="259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1"/>
      <c r="AA60" s="211"/>
      <c r="AB60" s="211"/>
      <c r="AC60" s="211"/>
      <c r="AD60" s="211"/>
      <c r="AE60" s="211"/>
      <c r="AF60" s="211"/>
      <c r="AG60" s="211" t="s">
        <v>147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3" x14ac:dyDescent="0.25">
      <c r="A61" s="228"/>
      <c r="B61" s="229"/>
      <c r="C61" s="264" t="s">
        <v>236</v>
      </c>
      <c r="D61" s="259"/>
      <c r="E61" s="259"/>
      <c r="F61" s="259"/>
      <c r="G61" s="259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1"/>
      <c r="AA61" s="211"/>
      <c r="AB61" s="211"/>
      <c r="AC61" s="211"/>
      <c r="AD61" s="211"/>
      <c r="AE61" s="211"/>
      <c r="AF61" s="211"/>
      <c r="AG61" s="211" t="s">
        <v>147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2" x14ac:dyDescent="0.25">
      <c r="A62" s="228"/>
      <c r="B62" s="229"/>
      <c r="C62" s="278" t="s">
        <v>237</v>
      </c>
      <c r="D62" s="272"/>
      <c r="E62" s="273">
        <v>20.355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1"/>
      <c r="AA62" s="211"/>
      <c r="AB62" s="211"/>
      <c r="AC62" s="211"/>
      <c r="AD62" s="211"/>
      <c r="AE62" s="211"/>
      <c r="AF62" s="211"/>
      <c r="AG62" s="211" t="s">
        <v>181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3" x14ac:dyDescent="0.25">
      <c r="A63" s="228"/>
      <c r="B63" s="229"/>
      <c r="C63" s="278" t="s">
        <v>238</v>
      </c>
      <c r="D63" s="272"/>
      <c r="E63" s="273">
        <v>7.2450000000000001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1"/>
      <c r="AA63" s="211"/>
      <c r="AB63" s="211"/>
      <c r="AC63" s="211"/>
      <c r="AD63" s="211"/>
      <c r="AE63" s="211"/>
      <c r="AF63" s="211"/>
      <c r="AG63" s="211" t="s">
        <v>181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43">
        <v>12</v>
      </c>
      <c r="B64" s="244" t="s">
        <v>239</v>
      </c>
      <c r="C64" s="261" t="s">
        <v>240</v>
      </c>
      <c r="D64" s="245" t="s">
        <v>189</v>
      </c>
      <c r="E64" s="246">
        <v>27.6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21</v>
      </c>
      <c r="M64" s="248">
        <f>G64*(1+L64/100)</f>
        <v>0</v>
      </c>
      <c r="N64" s="246">
        <v>5.4000000000000001E-4</v>
      </c>
      <c r="O64" s="246">
        <f>ROUND(E64*N64,2)</f>
        <v>0.01</v>
      </c>
      <c r="P64" s="246">
        <v>0</v>
      </c>
      <c r="Q64" s="246">
        <f>ROUND(E64*P64,2)</f>
        <v>0</v>
      </c>
      <c r="R64" s="248"/>
      <c r="S64" s="248" t="s">
        <v>157</v>
      </c>
      <c r="T64" s="249" t="s">
        <v>235</v>
      </c>
      <c r="U64" s="231">
        <v>0.18</v>
      </c>
      <c r="V64" s="231">
        <f>ROUND(E64*U64,2)</f>
        <v>4.97</v>
      </c>
      <c r="W64" s="231"/>
      <c r="X64" s="231" t="s">
        <v>178</v>
      </c>
      <c r="Y64" s="231" t="s">
        <v>144</v>
      </c>
      <c r="Z64" s="211"/>
      <c r="AA64" s="211"/>
      <c r="AB64" s="211"/>
      <c r="AC64" s="211"/>
      <c r="AD64" s="211"/>
      <c r="AE64" s="211"/>
      <c r="AF64" s="211"/>
      <c r="AG64" s="211" t="s">
        <v>179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5">
      <c r="A65" s="228"/>
      <c r="B65" s="229"/>
      <c r="C65" s="262" t="s">
        <v>697</v>
      </c>
      <c r="D65" s="250"/>
      <c r="E65" s="250"/>
      <c r="F65" s="250"/>
      <c r="G65" s="250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1"/>
      <c r="AA65" s="211"/>
      <c r="AB65" s="211"/>
      <c r="AC65" s="211"/>
      <c r="AD65" s="211"/>
      <c r="AE65" s="211"/>
      <c r="AF65" s="211"/>
      <c r="AG65" s="211" t="s">
        <v>147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3" x14ac:dyDescent="0.25">
      <c r="A66" s="228"/>
      <c r="B66" s="229"/>
      <c r="C66" s="264" t="s">
        <v>241</v>
      </c>
      <c r="D66" s="259"/>
      <c r="E66" s="259"/>
      <c r="F66" s="259"/>
      <c r="G66" s="259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1"/>
      <c r="AA66" s="211"/>
      <c r="AB66" s="211"/>
      <c r="AC66" s="211"/>
      <c r="AD66" s="211"/>
      <c r="AE66" s="211"/>
      <c r="AF66" s="211"/>
      <c r="AG66" s="211" t="s">
        <v>147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2" x14ac:dyDescent="0.25">
      <c r="A67" s="228"/>
      <c r="B67" s="229"/>
      <c r="C67" s="278" t="s">
        <v>242</v>
      </c>
      <c r="D67" s="272"/>
      <c r="E67" s="273">
        <v>27.6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1"/>
      <c r="AA67" s="211"/>
      <c r="AB67" s="211"/>
      <c r="AC67" s="211"/>
      <c r="AD67" s="211"/>
      <c r="AE67" s="211"/>
      <c r="AF67" s="211"/>
      <c r="AG67" s="211" t="s">
        <v>181</v>
      </c>
      <c r="AH67" s="211">
        <v>5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30" outlineLevel="1" x14ac:dyDescent="0.25">
      <c r="A68" s="243">
        <v>13</v>
      </c>
      <c r="B68" s="244" t="s">
        <v>243</v>
      </c>
      <c r="C68" s="261" t="s">
        <v>244</v>
      </c>
      <c r="D68" s="245" t="s">
        <v>189</v>
      </c>
      <c r="E68" s="246">
        <v>27.6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6">
        <v>5.7230000000000003E-2</v>
      </c>
      <c r="O68" s="246">
        <f>ROUND(E68*N68,2)</f>
        <v>1.58</v>
      </c>
      <c r="P68" s="246">
        <v>0</v>
      </c>
      <c r="Q68" s="246">
        <f>ROUND(E68*P68,2)</f>
        <v>0</v>
      </c>
      <c r="R68" s="248"/>
      <c r="S68" s="248" t="s">
        <v>157</v>
      </c>
      <c r="T68" s="249" t="s">
        <v>235</v>
      </c>
      <c r="U68" s="231">
        <v>1.32</v>
      </c>
      <c r="V68" s="231">
        <f>ROUND(E68*U68,2)</f>
        <v>36.43</v>
      </c>
      <c r="W68" s="231"/>
      <c r="X68" s="231" t="s">
        <v>178</v>
      </c>
      <c r="Y68" s="231" t="s">
        <v>144</v>
      </c>
      <c r="Z68" s="211"/>
      <c r="AA68" s="211"/>
      <c r="AB68" s="211"/>
      <c r="AC68" s="211"/>
      <c r="AD68" s="211"/>
      <c r="AE68" s="211"/>
      <c r="AF68" s="211"/>
      <c r="AG68" s="211" t="s">
        <v>179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2" x14ac:dyDescent="0.25">
      <c r="A69" s="228"/>
      <c r="B69" s="229"/>
      <c r="C69" s="262" t="s">
        <v>245</v>
      </c>
      <c r="D69" s="250"/>
      <c r="E69" s="250"/>
      <c r="F69" s="250"/>
      <c r="G69" s="250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1"/>
      <c r="AA69" s="211"/>
      <c r="AB69" s="211"/>
      <c r="AC69" s="211"/>
      <c r="AD69" s="211"/>
      <c r="AE69" s="211"/>
      <c r="AF69" s="211"/>
      <c r="AG69" s="211" t="s">
        <v>147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5">
      <c r="A70" s="228"/>
      <c r="B70" s="229"/>
      <c r="C70" s="264" t="s">
        <v>698</v>
      </c>
      <c r="D70" s="259"/>
      <c r="E70" s="259"/>
      <c r="F70" s="259"/>
      <c r="G70" s="259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1"/>
      <c r="AA70" s="211"/>
      <c r="AB70" s="211"/>
      <c r="AC70" s="211"/>
      <c r="AD70" s="211"/>
      <c r="AE70" s="211"/>
      <c r="AF70" s="211"/>
      <c r="AG70" s="211" t="s">
        <v>147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3" x14ac:dyDescent="0.25">
      <c r="A71" s="228"/>
      <c r="B71" s="229"/>
      <c r="C71" s="264" t="s">
        <v>699</v>
      </c>
      <c r="D71" s="259"/>
      <c r="E71" s="259"/>
      <c r="F71" s="259"/>
      <c r="G71" s="259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1"/>
      <c r="AA71" s="211"/>
      <c r="AB71" s="211"/>
      <c r="AC71" s="211"/>
      <c r="AD71" s="211"/>
      <c r="AE71" s="211"/>
      <c r="AF71" s="211"/>
      <c r="AG71" s="211" t="s">
        <v>147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3" x14ac:dyDescent="0.25">
      <c r="A72" s="228"/>
      <c r="B72" s="229"/>
      <c r="C72" s="264" t="s">
        <v>700</v>
      </c>
      <c r="D72" s="259"/>
      <c r="E72" s="259"/>
      <c r="F72" s="259"/>
      <c r="G72" s="259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1"/>
      <c r="AA72" s="211"/>
      <c r="AB72" s="211"/>
      <c r="AC72" s="211"/>
      <c r="AD72" s="211"/>
      <c r="AE72" s="211"/>
      <c r="AF72" s="211"/>
      <c r="AG72" s="211" t="s">
        <v>147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3" x14ac:dyDescent="0.25">
      <c r="A73" s="228"/>
      <c r="B73" s="229"/>
      <c r="C73" s="264" t="s">
        <v>701</v>
      </c>
      <c r="D73" s="259"/>
      <c r="E73" s="259"/>
      <c r="F73" s="259"/>
      <c r="G73" s="259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1"/>
      <c r="AA73" s="211"/>
      <c r="AB73" s="211"/>
      <c r="AC73" s="211"/>
      <c r="AD73" s="211"/>
      <c r="AE73" s="211"/>
      <c r="AF73" s="211"/>
      <c r="AG73" s="211" t="s">
        <v>147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3" x14ac:dyDescent="0.25">
      <c r="A74" s="228"/>
      <c r="B74" s="229"/>
      <c r="C74" s="264" t="s">
        <v>702</v>
      </c>
      <c r="D74" s="259"/>
      <c r="E74" s="259"/>
      <c r="F74" s="259"/>
      <c r="G74" s="259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1"/>
      <c r="AA74" s="211"/>
      <c r="AB74" s="211"/>
      <c r="AC74" s="211"/>
      <c r="AD74" s="211"/>
      <c r="AE74" s="211"/>
      <c r="AF74" s="211"/>
      <c r="AG74" s="211" t="s">
        <v>147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5">
      <c r="A75" s="228"/>
      <c r="B75" s="229"/>
      <c r="C75" s="264" t="s">
        <v>246</v>
      </c>
      <c r="D75" s="259"/>
      <c r="E75" s="259"/>
      <c r="F75" s="259"/>
      <c r="G75" s="259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1"/>
      <c r="AA75" s="211"/>
      <c r="AB75" s="211"/>
      <c r="AC75" s="211"/>
      <c r="AD75" s="211"/>
      <c r="AE75" s="211"/>
      <c r="AF75" s="211"/>
      <c r="AG75" s="211" t="s">
        <v>147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5">
      <c r="A76" s="228"/>
      <c r="B76" s="229"/>
      <c r="C76" s="278" t="s">
        <v>237</v>
      </c>
      <c r="D76" s="272"/>
      <c r="E76" s="273">
        <v>20.355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1"/>
      <c r="AA76" s="211"/>
      <c r="AB76" s="211"/>
      <c r="AC76" s="211"/>
      <c r="AD76" s="211"/>
      <c r="AE76" s="211"/>
      <c r="AF76" s="211"/>
      <c r="AG76" s="211" t="s">
        <v>181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3" x14ac:dyDescent="0.25">
      <c r="A77" s="228"/>
      <c r="B77" s="229"/>
      <c r="C77" s="278" t="s">
        <v>238</v>
      </c>
      <c r="D77" s="272"/>
      <c r="E77" s="273">
        <v>7.2450000000000001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1"/>
      <c r="AA77" s="211"/>
      <c r="AB77" s="211"/>
      <c r="AC77" s="211"/>
      <c r="AD77" s="211"/>
      <c r="AE77" s="211"/>
      <c r="AF77" s="211"/>
      <c r="AG77" s="211" t="s">
        <v>181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13" x14ac:dyDescent="0.25">
      <c r="A78" s="233" t="s">
        <v>136</v>
      </c>
      <c r="B78" s="234" t="s">
        <v>83</v>
      </c>
      <c r="C78" s="260" t="s">
        <v>84</v>
      </c>
      <c r="D78" s="235"/>
      <c r="E78" s="236"/>
      <c r="F78" s="237"/>
      <c r="G78" s="237">
        <f>SUMIF(AG79:AG141,"&lt;&gt;NOR",G79:G141)</f>
        <v>0</v>
      </c>
      <c r="H78" s="237"/>
      <c r="I78" s="237">
        <f>SUM(I79:I141)</f>
        <v>0</v>
      </c>
      <c r="J78" s="237"/>
      <c r="K78" s="237">
        <f>SUM(K79:K141)</f>
        <v>0</v>
      </c>
      <c r="L78" s="237"/>
      <c r="M78" s="237">
        <f>SUM(M79:M141)</f>
        <v>0</v>
      </c>
      <c r="N78" s="236"/>
      <c r="O78" s="236">
        <f>SUM(O79:O141)</f>
        <v>16.28</v>
      </c>
      <c r="P78" s="236"/>
      <c r="Q78" s="236">
        <f>SUM(Q79:Q141)</f>
        <v>0</v>
      </c>
      <c r="R78" s="237"/>
      <c r="S78" s="237"/>
      <c r="T78" s="238"/>
      <c r="U78" s="232"/>
      <c r="V78" s="232">
        <f>SUM(V79:V141)</f>
        <v>249.08999999999995</v>
      </c>
      <c r="W78" s="232"/>
      <c r="X78" s="232"/>
      <c r="Y78" s="232"/>
      <c r="AG78" t="s">
        <v>137</v>
      </c>
    </row>
    <row r="79" spans="1:60" ht="20" outlineLevel="1" x14ac:dyDescent="0.25">
      <c r="A79" s="243">
        <v>14</v>
      </c>
      <c r="B79" s="244" t="s">
        <v>247</v>
      </c>
      <c r="C79" s="261" t="s">
        <v>248</v>
      </c>
      <c r="D79" s="245" t="s">
        <v>189</v>
      </c>
      <c r="E79" s="246">
        <v>705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21</v>
      </c>
      <c r="M79" s="248">
        <f>G79*(1+L79/100)</f>
        <v>0</v>
      </c>
      <c r="N79" s="246">
        <v>1.8380000000000001E-2</v>
      </c>
      <c r="O79" s="246">
        <f>ROUND(E79*N79,2)</f>
        <v>12.96</v>
      </c>
      <c r="P79" s="246">
        <v>0</v>
      </c>
      <c r="Q79" s="246">
        <f>ROUND(E79*P79,2)</f>
        <v>0</v>
      </c>
      <c r="R79" s="248"/>
      <c r="S79" s="248" t="s">
        <v>141</v>
      </c>
      <c r="T79" s="249" t="s">
        <v>141</v>
      </c>
      <c r="U79" s="231">
        <v>0.1</v>
      </c>
      <c r="V79" s="231">
        <f>ROUND(E79*U79,2)</f>
        <v>70.5</v>
      </c>
      <c r="W79" s="231"/>
      <c r="X79" s="231" t="s">
        <v>178</v>
      </c>
      <c r="Y79" s="231" t="s">
        <v>144</v>
      </c>
      <c r="Z79" s="211"/>
      <c r="AA79" s="211"/>
      <c r="AB79" s="211"/>
      <c r="AC79" s="211"/>
      <c r="AD79" s="211"/>
      <c r="AE79" s="211"/>
      <c r="AF79" s="211"/>
      <c r="AG79" s="211" t="s">
        <v>179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2" x14ac:dyDescent="0.25">
      <c r="A80" s="228"/>
      <c r="B80" s="229"/>
      <c r="C80" s="278" t="s">
        <v>249</v>
      </c>
      <c r="D80" s="272"/>
      <c r="E80" s="273">
        <v>216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1"/>
      <c r="AA80" s="211"/>
      <c r="AB80" s="211"/>
      <c r="AC80" s="211"/>
      <c r="AD80" s="211"/>
      <c r="AE80" s="211"/>
      <c r="AF80" s="211"/>
      <c r="AG80" s="211" t="s">
        <v>181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5">
      <c r="A81" s="228"/>
      <c r="B81" s="229"/>
      <c r="C81" s="278" t="s">
        <v>250</v>
      </c>
      <c r="D81" s="272"/>
      <c r="E81" s="273">
        <v>209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1"/>
      <c r="AA81" s="211"/>
      <c r="AB81" s="211"/>
      <c r="AC81" s="211"/>
      <c r="AD81" s="211"/>
      <c r="AE81" s="211"/>
      <c r="AF81" s="211"/>
      <c r="AG81" s="211" t="s">
        <v>181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3" x14ac:dyDescent="0.25">
      <c r="A82" s="228"/>
      <c r="B82" s="229"/>
      <c r="C82" s="278" t="s">
        <v>251</v>
      </c>
      <c r="D82" s="272"/>
      <c r="E82" s="273">
        <v>280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1"/>
      <c r="AA82" s="211"/>
      <c r="AB82" s="211"/>
      <c r="AC82" s="211"/>
      <c r="AD82" s="211"/>
      <c r="AE82" s="211"/>
      <c r="AF82" s="211"/>
      <c r="AG82" s="211" t="s">
        <v>181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0" outlineLevel="1" x14ac:dyDescent="0.25">
      <c r="A83" s="243">
        <v>15</v>
      </c>
      <c r="B83" s="244" t="s">
        <v>252</v>
      </c>
      <c r="C83" s="261" t="s">
        <v>253</v>
      </c>
      <c r="D83" s="245" t="s">
        <v>189</v>
      </c>
      <c r="E83" s="246">
        <v>1410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21</v>
      </c>
      <c r="M83" s="248">
        <f>G83*(1+L83/100)</f>
        <v>0</v>
      </c>
      <c r="N83" s="246">
        <v>1.56E-3</v>
      </c>
      <c r="O83" s="246">
        <f>ROUND(E83*N83,2)</f>
        <v>2.2000000000000002</v>
      </c>
      <c r="P83" s="246">
        <v>0</v>
      </c>
      <c r="Q83" s="246">
        <f>ROUND(E83*P83,2)</f>
        <v>0</v>
      </c>
      <c r="R83" s="248"/>
      <c r="S83" s="248" t="s">
        <v>141</v>
      </c>
      <c r="T83" s="249" t="s">
        <v>141</v>
      </c>
      <c r="U83" s="231">
        <v>0.01</v>
      </c>
      <c r="V83" s="231">
        <f>ROUND(E83*U83,2)</f>
        <v>14.1</v>
      </c>
      <c r="W83" s="231"/>
      <c r="X83" s="231" t="s">
        <v>178</v>
      </c>
      <c r="Y83" s="231" t="s">
        <v>144</v>
      </c>
      <c r="Z83" s="211"/>
      <c r="AA83" s="211"/>
      <c r="AB83" s="211"/>
      <c r="AC83" s="211"/>
      <c r="AD83" s="211"/>
      <c r="AE83" s="211"/>
      <c r="AF83" s="211"/>
      <c r="AG83" s="211" t="s">
        <v>179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2" x14ac:dyDescent="0.25">
      <c r="A84" s="228"/>
      <c r="B84" s="229"/>
      <c r="C84" s="279" t="s">
        <v>254</v>
      </c>
      <c r="D84" s="274"/>
      <c r="E84" s="275"/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1"/>
      <c r="AA84" s="211"/>
      <c r="AB84" s="211"/>
      <c r="AC84" s="211"/>
      <c r="AD84" s="211"/>
      <c r="AE84" s="211"/>
      <c r="AF84" s="211"/>
      <c r="AG84" s="211" t="s">
        <v>181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5">
      <c r="A85" s="228"/>
      <c r="B85" s="229"/>
      <c r="C85" s="280" t="s">
        <v>255</v>
      </c>
      <c r="D85" s="274"/>
      <c r="E85" s="275">
        <v>216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1"/>
      <c r="AA85" s="211"/>
      <c r="AB85" s="211"/>
      <c r="AC85" s="211"/>
      <c r="AD85" s="211"/>
      <c r="AE85" s="211"/>
      <c r="AF85" s="211"/>
      <c r="AG85" s="211" t="s">
        <v>181</v>
      </c>
      <c r="AH85" s="211">
        <v>2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5">
      <c r="A86" s="228"/>
      <c r="B86" s="229"/>
      <c r="C86" s="280" t="s">
        <v>256</v>
      </c>
      <c r="D86" s="274"/>
      <c r="E86" s="275">
        <v>209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1"/>
      <c r="AA86" s="211"/>
      <c r="AB86" s="211"/>
      <c r="AC86" s="211"/>
      <c r="AD86" s="211"/>
      <c r="AE86" s="211"/>
      <c r="AF86" s="211"/>
      <c r="AG86" s="211" t="s">
        <v>181</v>
      </c>
      <c r="AH86" s="211">
        <v>2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5">
      <c r="A87" s="228"/>
      <c r="B87" s="229"/>
      <c r="C87" s="280" t="s">
        <v>257</v>
      </c>
      <c r="D87" s="274"/>
      <c r="E87" s="275">
        <v>280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1"/>
      <c r="AA87" s="211"/>
      <c r="AB87" s="211"/>
      <c r="AC87" s="211"/>
      <c r="AD87" s="211"/>
      <c r="AE87" s="211"/>
      <c r="AF87" s="211"/>
      <c r="AG87" s="211" t="s">
        <v>181</v>
      </c>
      <c r="AH87" s="211">
        <v>2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3" x14ac:dyDescent="0.25">
      <c r="A88" s="228"/>
      <c r="B88" s="229"/>
      <c r="C88" s="281" t="s">
        <v>258</v>
      </c>
      <c r="D88" s="276"/>
      <c r="E88" s="277">
        <v>705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1"/>
      <c r="AA88" s="211"/>
      <c r="AB88" s="211"/>
      <c r="AC88" s="211"/>
      <c r="AD88" s="211"/>
      <c r="AE88" s="211"/>
      <c r="AF88" s="211"/>
      <c r="AG88" s="211" t="s">
        <v>181</v>
      </c>
      <c r="AH88" s="211">
        <v>3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3" x14ac:dyDescent="0.25">
      <c r="A89" s="228"/>
      <c r="B89" s="229"/>
      <c r="C89" s="279" t="s">
        <v>259</v>
      </c>
      <c r="D89" s="274"/>
      <c r="E89" s="275"/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1"/>
      <c r="AA89" s="211"/>
      <c r="AB89" s="211"/>
      <c r="AC89" s="211"/>
      <c r="AD89" s="211"/>
      <c r="AE89" s="211"/>
      <c r="AF89" s="211"/>
      <c r="AG89" s="211" t="s">
        <v>181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5">
      <c r="A90" s="228"/>
      <c r="B90" s="229"/>
      <c r="C90" s="278" t="s">
        <v>260</v>
      </c>
      <c r="D90" s="272"/>
      <c r="E90" s="273">
        <v>1410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1"/>
      <c r="AA90" s="211"/>
      <c r="AB90" s="211"/>
      <c r="AC90" s="211"/>
      <c r="AD90" s="211"/>
      <c r="AE90" s="211"/>
      <c r="AF90" s="211"/>
      <c r="AG90" s="211" t="s">
        <v>181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0" outlineLevel="1" x14ac:dyDescent="0.25">
      <c r="A91" s="243">
        <v>16</v>
      </c>
      <c r="B91" s="244" t="s">
        <v>261</v>
      </c>
      <c r="C91" s="261" t="s">
        <v>262</v>
      </c>
      <c r="D91" s="245" t="s">
        <v>189</v>
      </c>
      <c r="E91" s="246">
        <v>705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21</v>
      </c>
      <c r="M91" s="248">
        <f>G91*(1+L91/100)</f>
        <v>0</v>
      </c>
      <c r="N91" s="246">
        <v>0</v>
      </c>
      <c r="O91" s="246">
        <f>ROUND(E91*N91,2)</f>
        <v>0</v>
      </c>
      <c r="P91" s="246">
        <v>0</v>
      </c>
      <c r="Q91" s="246">
        <f>ROUND(E91*P91,2)</f>
        <v>0</v>
      </c>
      <c r="R91" s="248"/>
      <c r="S91" s="248" t="s">
        <v>141</v>
      </c>
      <c r="T91" s="249" t="s">
        <v>141</v>
      </c>
      <c r="U91" s="231">
        <v>7.0000000000000007E-2</v>
      </c>
      <c r="V91" s="231">
        <f>ROUND(E91*U91,2)</f>
        <v>49.35</v>
      </c>
      <c r="W91" s="231"/>
      <c r="X91" s="231" t="s">
        <v>178</v>
      </c>
      <c r="Y91" s="231" t="s">
        <v>144</v>
      </c>
      <c r="Z91" s="211"/>
      <c r="AA91" s="211"/>
      <c r="AB91" s="211"/>
      <c r="AC91" s="211"/>
      <c r="AD91" s="211"/>
      <c r="AE91" s="211"/>
      <c r="AF91" s="211"/>
      <c r="AG91" s="211" t="s">
        <v>179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2" x14ac:dyDescent="0.25">
      <c r="A92" s="228"/>
      <c r="B92" s="229"/>
      <c r="C92" s="278" t="s">
        <v>263</v>
      </c>
      <c r="D92" s="272"/>
      <c r="E92" s="273">
        <v>705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1"/>
      <c r="AA92" s="211"/>
      <c r="AB92" s="211"/>
      <c r="AC92" s="211"/>
      <c r="AD92" s="211"/>
      <c r="AE92" s="211"/>
      <c r="AF92" s="211"/>
      <c r="AG92" s="211" t="s">
        <v>181</v>
      </c>
      <c r="AH92" s="211">
        <v>5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43">
        <v>17</v>
      </c>
      <c r="B93" s="244" t="s">
        <v>264</v>
      </c>
      <c r="C93" s="261" t="s">
        <v>265</v>
      </c>
      <c r="D93" s="245" t="s">
        <v>189</v>
      </c>
      <c r="E93" s="246">
        <v>306.25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21</v>
      </c>
      <c r="M93" s="248">
        <f>G93*(1+L93/100)</f>
        <v>0</v>
      </c>
      <c r="N93" s="246">
        <v>1.58E-3</v>
      </c>
      <c r="O93" s="246">
        <f>ROUND(E93*N93,2)</f>
        <v>0.48</v>
      </c>
      <c r="P93" s="246">
        <v>0</v>
      </c>
      <c r="Q93" s="246">
        <f>ROUND(E93*P93,2)</f>
        <v>0</v>
      </c>
      <c r="R93" s="248"/>
      <c r="S93" s="248" t="s">
        <v>141</v>
      </c>
      <c r="T93" s="249" t="s">
        <v>141</v>
      </c>
      <c r="U93" s="231">
        <v>0.21</v>
      </c>
      <c r="V93" s="231">
        <f>ROUND(E93*U93,2)</f>
        <v>64.31</v>
      </c>
      <c r="W93" s="231"/>
      <c r="X93" s="231" t="s">
        <v>178</v>
      </c>
      <c r="Y93" s="231" t="s">
        <v>144</v>
      </c>
      <c r="Z93" s="211"/>
      <c r="AA93" s="211"/>
      <c r="AB93" s="211"/>
      <c r="AC93" s="211"/>
      <c r="AD93" s="211"/>
      <c r="AE93" s="211"/>
      <c r="AF93" s="211"/>
      <c r="AG93" s="211" t="s">
        <v>179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2" x14ac:dyDescent="0.25">
      <c r="A94" s="228"/>
      <c r="B94" s="229"/>
      <c r="C94" s="278" t="s">
        <v>266</v>
      </c>
      <c r="D94" s="272"/>
      <c r="E94" s="273">
        <v>110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1"/>
      <c r="AA94" s="211"/>
      <c r="AB94" s="211"/>
      <c r="AC94" s="211"/>
      <c r="AD94" s="211"/>
      <c r="AE94" s="211"/>
      <c r="AF94" s="211"/>
      <c r="AG94" s="211" t="s">
        <v>181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3" x14ac:dyDescent="0.25">
      <c r="A95" s="228"/>
      <c r="B95" s="229"/>
      <c r="C95" s="278" t="s">
        <v>267</v>
      </c>
      <c r="D95" s="272"/>
      <c r="E95" s="273">
        <v>30.25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1"/>
      <c r="AA95" s="211"/>
      <c r="AB95" s="211"/>
      <c r="AC95" s="211"/>
      <c r="AD95" s="211"/>
      <c r="AE95" s="211"/>
      <c r="AF95" s="211"/>
      <c r="AG95" s="211" t="s">
        <v>181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3" x14ac:dyDescent="0.25">
      <c r="A96" s="228"/>
      <c r="B96" s="229"/>
      <c r="C96" s="278" t="s">
        <v>268</v>
      </c>
      <c r="D96" s="272"/>
      <c r="E96" s="273">
        <v>166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1"/>
      <c r="AA96" s="211"/>
      <c r="AB96" s="211"/>
      <c r="AC96" s="211"/>
      <c r="AD96" s="211"/>
      <c r="AE96" s="211"/>
      <c r="AF96" s="211"/>
      <c r="AG96" s="211" t="s">
        <v>181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43">
        <v>18</v>
      </c>
      <c r="B97" s="244" t="s">
        <v>269</v>
      </c>
      <c r="C97" s="261" t="s">
        <v>270</v>
      </c>
      <c r="D97" s="245" t="s">
        <v>189</v>
      </c>
      <c r="E97" s="246">
        <v>20.85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21</v>
      </c>
      <c r="M97" s="248">
        <f>G97*(1+L97/100)</f>
        <v>0</v>
      </c>
      <c r="N97" s="246">
        <v>5.9100000000000003E-3</v>
      </c>
      <c r="O97" s="246">
        <f>ROUND(E97*N97,2)</f>
        <v>0.12</v>
      </c>
      <c r="P97" s="246">
        <v>0</v>
      </c>
      <c r="Q97" s="246">
        <f>ROUND(E97*P97,2)</f>
        <v>0</v>
      </c>
      <c r="R97" s="248"/>
      <c r="S97" s="248" t="s">
        <v>141</v>
      </c>
      <c r="T97" s="249" t="s">
        <v>141</v>
      </c>
      <c r="U97" s="231">
        <v>0.26</v>
      </c>
      <c r="V97" s="231">
        <f>ROUND(E97*U97,2)</f>
        <v>5.42</v>
      </c>
      <c r="W97" s="231"/>
      <c r="X97" s="231" t="s">
        <v>178</v>
      </c>
      <c r="Y97" s="231" t="s">
        <v>144</v>
      </c>
      <c r="Z97" s="211"/>
      <c r="AA97" s="211"/>
      <c r="AB97" s="211"/>
      <c r="AC97" s="211"/>
      <c r="AD97" s="211"/>
      <c r="AE97" s="211"/>
      <c r="AF97" s="211"/>
      <c r="AG97" s="211" t="s">
        <v>179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2" x14ac:dyDescent="0.25">
      <c r="A98" s="228"/>
      <c r="B98" s="229"/>
      <c r="C98" s="279" t="s">
        <v>254</v>
      </c>
      <c r="D98" s="274"/>
      <c r="E98" s="275"/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1"/>
      <c r="AA98" s="211"/>
      <c r="AB98" s="211"/>
      <c r="AC98" s="211"/>
      <c r="AD98" s="211"/>
      <c r="AE98" s="211"/>
      <c r="AF98" s="211"/>
      <c r="AG98" s="211" t="s">
        <v>181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3" x14ac:dyDescent="0.25">
      <c r="A99" s="228"/>
      <c r="B99" s="229"/>
      <c r="C99" s="280" t="s">
        <v>271</v>
      </c>
      <c r="D99" s="274"/>
      <c r="E99" s="275">
        <v>3.1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1"/>
      <c r="AA99" s="211"/>
      <c r="AB99" s="211"/>
      <c r="AC99" s="211"/>
      <c r="AD99" s="211"/>
      <c r="AE99" s="211"/>
      <c r="AF99" s="211"/>
      <c r="AG99" s="211" t="s">
        <v>181</v>
      </c>
      <c r="AH99" s="211">
        <v>2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3" x14ac:dyDescent="0.25">
      <c r="A100" s="228"/>
      <c r="B100" s="229"/>
      <c r="C100" s="280" t="s">
        <v>272</v>
      </c>
      <c r="D100" s="274"/>
      <c r="E100" s="275">
        <v>2.4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31"/>
      <c r="Z100" s="211"/>
      <c r="AA100" s="211"/>
      <c r="AB100" s="211"/>
      <c r="AC100" s="211"/>
      <c r="AD100" s="211"/>
      <c r="AE100" s="211"/>
      <c r="AF100" s="211"/>
      <c r="AG100" s="211" t="s">
        <v>181</v>
      </c>
      <c r="AH100" s="211">
        <v>2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5">
      <c r="A101" s="228"/>
      <c r="B101" s="229"/>
      <c r="C101" s="280" t="s">
        <v>273</v>
      </c>
      <c r="D101" s="274"/>
      <c r="E101" s="275">
        <v>2.4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1"/>
      <c r="AA101" s="211"/>
      <c r="AB101" s="211"/>
      <c r="AC101" s="211"/>
      <c r="AD101" s="211"/>
      <c r="AE101" s="211"/>
      <c r="AF101" s="211"/>
      <c r="AG101" s="211" t="s">
        <v>181</v>
      </c>
      <c r="AH101" s="211">
        <v>2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3" x14ac:dyDescent="0.25">
      <c r="A102" s="228"/>
      <c r="B102" s="229"/>
      <c r="C102" s="280" t="s">
        <v>274</v>
      </c>
      <c r="D102" s="274"/>
      <c r="E102" s="275">
        <v>2.4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31"/>
      <c r="Z102" s="211"/>
      <c r="AA102" s="211"/>
      <c r="AB102" s="211"/>
      <c r="AC102" s="211"/>
      <c r="AD102" s="211"/>
      <c r="AE102" s="211"/>
      <c r="AF102" s="211"/>
      <c r="AG102" s="211" t="s">
        <v>181</v>
      </c>
      <c r="AH102" s="211">
        <v>2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3" x14ac:dyDescent="0.25">
      <c r="A103" s="228"/>
      <c r="B103" s="229"/>
      <c r="C103" s="280" t="s">
        <v>275</v>
      </c>
      <c r="D103" s="274"/>
      <c r="E103" s="275">
        <v>1.8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1"/>
      <c r="AA103" s="211"/>
      <c r="AB103" s="211"/>
      <c r="AC103" s="211"/>
      <c r="AD103" s="211"/>
      <c r="AE103" s="211"/>
      <c r="AF103" s="211"/>
      <c r="AG103" s="211" t="s">
        <v>181</v>
      </c>
      <c r="AH103" s="211">
        <v>2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3" x14ac:dyDescent="0.25">
      <c r="A104" s="228"/>
      <c r="B104" s="229"/>
      <c r="C104" s="280" t="s">
        <v>276</v>
      </c>
      <c r="D104" s="274"/>
      <c r="E104" s="275">
        <v>1.8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1"/>
      <c r="AA104" s="211"/>
      <c r="AB104" s="211"/>
      <c r="AC104" s="211"/>
      <c r="AD104" s="211"/>
      <c r="AE104" s="211"/>
      <c r="AF104" s="211"/>
      <c r="AG104" s="211" t="s">
        <v>181</v>
      </c>
      <c r="AH104" s="211">
        <v>2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3" x14ac:dyDescent="0.25">
      <c r="A105" s="228"/>
      <c r="B105" s="229"/>
      <c r="C105" s="281" t="s">
        <v>258</v>
      </c>
      <c r="D105" s="276"/>
      <c r="E105" s="277">
        <v>13.9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1"/>
      <c r="AA105" s="211"/>
      <c r="AB105" s="211"/>
      <c r="AC105" s="211"/>
      <c r="AD105" s="211"/>
      <c r="AE105" s="211"/>
      <c r="AF105" s="211"/>
      <c r="AG105" s="211" t="s">
        <v>181</v>
      </c>
      <c r="AH105" s="211">
        <v>3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5">
      <c r="A106" s="228"/>
      <c r="B106" s="229"/>
      <c r="C106" s="279" t="s">
        <v>259</v>
      </c>
      <c r="D106" s="274"/>
      <c r="E106" s="275"/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31"/>
      <c r="Z106" s="211"/>
      <c r="AA106" s="211"/>
      <c r="AB106" s="211"/>
      <c r="AC106" s="211"/>
      <c r="AD106" s="211"/>
      <c r="AE106" s="211"/>
      <c r="AF106" s="211"/>
      <c r="AG106" s="211" t="s">
        <v>181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5">
      <c r="A107" s="228"/>
      <c r="B107" s="229"/>
      <c r="C107" s="278" t="s">
        <v>277</v>
      </c>
      <c r="D107" s="272"/>
      <c r="E107" s="273">
        <v>20.85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1"/>
      <c r="AA107" s="211"/>
      <c r="AB107" s="211"/>
      <c r="AC107" s="211"/>
      <c r="AD107" s="211"/>
      <c r="AE107" s="211"/>
      <c r="AF107" s="211"/>
      <c r="AG107" s="211" t="s">
        <v>181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43">
        <v>19</v>
      </c>
      <c r="B108" s="244" t="s">
        <v>278</v>
      </c>
      <c r="C108" s="261" t="s">
        <v>279</v>
      </c>
      <c r="D108" s="245" t="s">
        <v>189</v>
      </c>
      <c r="E108" s="246">
        <v>705</v>
      </c>
      <c r="F108" s="247"/>
      <c r="G108" s="248">
        <f>ROUND(E108*F108,2)</f>
        <v>0</v>
      </c>
      <c r="H108" s="247"/>
      <c r="I108" s="248">
        <f>ROUND(E108*H108,2)</f>
        <v>0</v>
      </c>
      <c r="J108" s="247"/>
      <c r="K108" s="248">
        <f>ROUND(E108*J108,2)</f>
        <v>0</v>
      </c>
      <c r="L108" s="248">
        <v>21</v>
      </c>
      <c r="M108" s="248">
        <f>G108*(1+L108/100)</f>
        <v>0</v>
      </c>
      <c r="N108" s="246">
        <v>0</v>
      </c>
      <c r="O108" s="246">
        <f>ROUND(E108*N108,2)</f>
        <v>0</v>
      </c>
      <c r="P108" s="246">
        <v>0</v>
      </c>
      <c r="Q108" s="246">
        <f>ROUND(E108*P108,2)</f>
        <v>0</v>
      </c>
      <c r="R108" s="248"/>
      <c r="S108" s="248" t="s">
        <v>141</v>
      </c>
      <c r="T108" s="249" t="s">
        <v>141</v>
      </c>
      <c r="U108" s="231">
        <v>0.04</v>
      </c>
      <c r="V108" s="231">
        <f>ROUND(E108*U108,2)</f>
        <v>28.2</v>
      </c>
      <c r="W108" s="231"/>
      <c r="X108" s="231" t="s">
        <v>178</v>
      </c>
      <c r="Y108" s="231" t="s">
        <v>144</v>
      </c>
      <c r="Z108" s="211"/>
      <c r="AA108" s="211"/>
      <c r="AB108" s="211"/>
      <c r="AC108" s="211"/>
      <c r="AD108" s="211"/>
      <c r="AE108" s="211"/>
      <c r="AF108" s="211"/>
      <c r="AG108" s="211" t="s">
        <v>179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2" x14ac:dyDescent="0.25">
      <c r="A109" s="228"/>
      <c r="B109" s="229"/>
      <c r="C109" s="278" t="s">
        <v>249</v>
      </c>
      <c r="D109" s="272"/>
      <c r="E109" s="273">
        <v>216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1"/>
      <c r="AA109" s="211"/>
      <c r="AB109" s="211"/>
      <c r="AC109" s="211"/>
      <c r="AD109" s="211"/>
      <c r="AE109" s="211"/>
      <c r="AF109" s="211"/>
      <c r="AG109" s="211" t="s">
        <v>181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3" x14ac:dyDescent="0.25">
      <c r="A110" s="228"/>
      <c r="B110" s="229"/>
      <c r="C110" s="278" t="s">
        <v>250</v>
      </c>
      <c r="D110" s="272"/>
      <c r="E110" s="273">
        <v>209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1"/>
      <c r="AA110" s="211"/>
      <c r="AB110" s="211"/>
      <c r="AC110" s="211"/>
      <c r="AD110" s="211"/>
      <c r="AE110" s="211"/>
      <c r="AF110" s="211"/>
      <c r="AG110" s="211" t="s">
        <v>181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5">
      <c r="A111" s="228"/>
      <c r="B111" s="229"/>
      <c r="C111" s="278" t="s">
        <v>251</v>
      </c>
      <c r="D111" s="272"/>
      <c r="E111" s="273">
        <v>280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1"/>
      <c r="AA111" s="211"/>
      <c r="AB111" s="211"/>
      <c r="AC111" s="211"/>
      <c r="AD111" s="211"/>
      <c r="AE111" s="211"/>
      <c r="AF111" s="211"/>
      <c r="AG111" s="211" t="s">
        <v>181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43">
        <v>20</v>
      </c>
      <c r="B112" s="244" t="s">
        <v>280</v>
      </c>
      <c r="C112" s="261" t="s">
        <v>281</v>
      </c>
      <c r="D112" s="245" t="s">
        <v>189</v>
      </c>
      <c r="E112" s="246">
        <v>1410</v>
      </c>
      <c r="F112" s="247"/>
      <c r="G112" s="248">
        <f>ROUND(E112*F112,2)</f>
        <v>0</v>
      </c>
      <c r="H112" s="247"/>
      <c r="I112" s="248">
        <f>ROUND(E112*H112,2)</f>
        <v>0</v>
      </c>
      <c r="J112" s="247"/>
      <c r="K112" s="248">
        <f>ROUND(E112*J112,2)</f>
        <v>0</v>
      </c>
      <c r="L112" s="248">
        <v>21</v>
      </c>
      <c r="M112" s="248">
        <f>G112*(1+L112/100)</f>
        <v>0</v>
      </c>
      <c r="N112" s="246">
        <v>1.4999999999999999E-4</v>
      </c>
      <c r="O112" s="246">
        <f>ROUND(E112*N112,2)</f>
        <v>0.21</v>
      </c>
      <c r="P112" s="246">
        <v>0</v>
      </c>
      <c r="Q112" s="246">
        <f>ROUND(E112*P112,2)</f>
        <v>0</v>
      </c>
      <c r="R112" s="248"/>
      <c r="S112" s="248" t="s">
        <v>141</v>
      </c>
      <c r="T112" s="249" t="s">
        <v>141</v>
      </c>
      <c r="U112" s="231">
        <v>0</v>
      </c>
      <c r="V112" s="231">
        <f>ROUND(E112*U112,2)</f>
        <v>0</v>
      </c>
      <c r="W112" s="231"/>
      <c r="X112" s="231" t="s">
        <v>178</v>
      </c>
      <c r="Y112" s="231" t="s">
        <v>144</v>
      </c>
      <c r="Z112" s="211"/>
      <c r="AA112" s="211"/>
      <c r="AB112" s="211"/>
      <c r="AC112" s="211"/>
      <c r="AD112" s="211"/>
      <c r="AE112" s="211"/>
      <c r="AF112" s="211"/>
      <c r="AG112" s="211" t="s">
        <v>179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2" x14ac:dyDescent="0.25">
      <c r="A113" s="228"/>
      <c r="B113" s="229"/>
      <c r="C113" s="279" t="s">
        <v>254</v>
      </c>
      <c r="D113" s="274"/>
      <c r="E113" s="275"/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1"/>
      <c r="AA113" s="211"/>
      <c r="AB113" s="211"/>
      <c r="AC113" s="211"/>
      <c r="AD113" s="211"/>
      <c r="AE113" s="211"/>
      <c r="AF113" s="211"/>
      <c r="AG113" s="211" t="s">
        <v>181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5">
      <c r="A114" s="228"/>
      <c r="B114" s="229"/>
      <c r="C114" s="280" t="s">
        <v>255</v>
      </c>
      <c r="D114" s="274"/>
      <c r="E114" s="275">
        <v>216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31"/>
      <c r="Z114" s="211"/>
      <c r="AA114" s="211"/>
      <c r="AB114" s="211"/>
      <c r="AC114" s="211"/>
      <c r="AD114" s="211"/>
      <c r="AE114" s="211"/>
      <c r="AF114" s="211"/>
      <c r="AG114" s="211" t="s">
        <v>181</v>
      </c>
      <c r="AH114" s="211">
        <v>2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5">
      <c r="A115" s="228"/>
      <c r="B115" s="229"/>
      <c r="C115" s="280" t="s">
        <v>256</v>
      </c>
      <c r="D115" s="274"/>
      <c r="E115" s="275">
        <v>209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31"/>
      <c r="Z115" s="211"/>
      <c r="AA115" s="211"/>
      <c r="AB115" s="211"/>
      <c r="AC115" s="211"/>
      <c r="AD115" s="211"/>
      <c r="AE115" s="211"/>
      <c r="AF115" s="211"/>
      <c r="AG115" s="211" t="s">
        <v>181</v>
      </c>
      <c r="AH115" s="211">
        <v>2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5">
      <c r="A116" s="228"/>
      <c r="B116" s="229"/>
      <c r="C116" s="280" t="s">
        <v>257</v>
      </c>
      <c r="D116" s="274"/>
      <c r="E116" s="275">
        <v>280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1"/>
      <c r="AA116" s="211"/>
      <c r="AB116" s="211"/>
      <c r="AC116" s="211"/>
      <c r="AD116" s="211"/>
      <c r="AE116" s="211"/>
      <c r="AF116" s="211"/>
      <c r="AG116" s="211" t="s">
        <v>181</v>
      </c>
      <c r="AH116" s="211">
        <v>2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5">
      <c r="A117" s="228"/>
      <c r="B117" s="229"/>
      <c r="C117" s="281" t="s">
        <v>258</v>
      </c>
      <c r="D117" s="276"/>
      <c r="E117" s="277">
        <v>705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1"/>
      <c r="AA117" s="211"/>
      <c r="AB117" s="211"/>
      <c r="AC117" s="211"/>
      <c r="AD117" s="211"/>
      <c r="AE117" s="211"/>
      <c r="AF117" s="211"/>
      <c r="AG117" s="211" t="s">
        <v>181</v>
      </c>
      <c r="AH117" s="211">
        <v>3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5">
      <c r="A118" s="228"/>
      <c r="B118" s="229"/>
      <c r="C118" s="279" t="s">
        <v>259</v>
      </c>
      <c r="D118" s="274"/>
      <c r="E118" s="275"/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1"/>
      <c r="AA118" s="211"/>
      <c r="AB118" s="211"/>
      <c r="AC118" s="211"/>
      <c r="AD118" s="211"/>
      <c r="AE118" s="211"/>
      <c r="AF118" s="211"/>
      <c r="AG118" s="211" t="s">
        <v>181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3" x14ac:dyDescent="0.25">
      <c r="A119" s="228"/>
      <c r="B119" s="229"/>
      <c r="C119" s="278" t="s">
        <v>260</v>
      </c>
      <c r="D119" s="272"/>
      <c r="E119" s="273">
        <v>1410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1"/>
      <c r="AA119" s="211"/>
      <c r="AB119" s="211"/>
      <c r="AC119" s="211"/>
      <c r="AD119" s="211"/>
      <c r="AE119" s="211"/>
      <c r="AF119" s="211"/>
      <c r="AG119" s="211" t="s">
        <v>181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43">
        <v>21</v>
      </c>
      <c r="B120" s="244" t="s">
        <v>282</v>
      </c>
      <c r="C120" s="261" t="s">
        <v>283</v>
      </c>
      <c r="D120" s="245" t="s">
        <v>189</v>
      </c>
      <c r="E120" s="246">
        <v>705</v>
      </c>
      <c r="F120" s="247"/>
      <c r="G120" s="248">
        <f>ROUND(E120*F120,2)</f>
        <v>0</v>
      </c>
      <c r="H120" s="247"/>
      <c r="I120" s="248">
        <f>ROUND(E120*H120,2)</f>
        <v>0</v>
      </c>
      <c r="J120" s="247"/>
      <c r="K120" s="248">
        <f>ROUND(E120*J120,2)</f>
        <v>0</v>
      </c>
      <c r="L120" s="248">
        <v>21</v>
      </c>
      <c r="M120" s="248">
        <f>G120*(1+L120/100)</f>
        <v>0</v>
      </c>
      <c r="N120" s="246">
        <v>0</v>
      </c>
      <c r="O120" s="246">
        <f>ROUND(E120*N120,2)</f>
        <v>0</v>
      </c>
      <c r="P120" s="246">
        <v>0</v>
      </c>
      <c r="Q120" s="246">
        <f>ROUND(E120*P120,2)</f>
        <v>0</v>
      </c>
      <c r="R120" s="248"/>
      <c r="S120" s="248" t="s">
        <v>141</v>
      </c>
      <c r="T120" s="249" t="s">
        <v>141</v>
      </c>
      <c r="U120" s="231">
        <v>0.02</v>
      </c>
      <c r="V120" s="231">
        <f>ROUND(E120*U120,2)</f>
        <v>14.1</v>
      </c>
      <c r="W120" s="231"/>
      <c r="X120" s="231" t="s">
        <v>178</v>
      </c>
      <c r="Y120" s="231" t="s">
        <v>144</v>
      </c>
      <c r="Z120" s="211"/>
      <c r="AA120" s="211"/>
      <c r="AB120" s="211"/>
      <c r="AC120" s="211"/>
      <c r="AD120" s="211"/>
      <c r="AE120" s="211"/>
      <c r="AF120" s="211"/>
      <c r="AG120" s="211" t="s">
        <v>179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2" x14ac:dyDescent="0.25">
      <c r="A121" s="228"/>
      <c r="B121" s="229"/>
      <c r="C121" s="278" t="s">
        <v>284</v>
      </c>
      <c r="D121" s="272"/>
      <c r="E121" s="273">
        <v>705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1"/>
      <c r="AA121" s="211"/>
      <c r="AB121" s="211"/>
      <c r="AC121" s="211"/>
      <c r="AD121" s="211"/>
      <c r="AE121" s="211"/>
      <c r="AF121" s="211"/>
      <c r="AG121" s="211" t="s">
        <v>181</v>
      </c>
      <c r="AH121" s="211">
        <v>5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43">
        <v>22</v>
      </c>
      <c r="B122" s="244" t="s">
        <v>285</v>
      </c>
      <c r="C122" s="261" t="s">
        <v>286</v>
      </c>
      <c r="D122" s="245" t="s">
        <v>287</v>
      </c>
      <c r="E122" s="246">
        <v>3</v>
      </c>
      <c r="F122" s="247"/>
      <c r="G122" s="248">
        <f>ROUND(E122*F122,2)</f>
        <v>0</v>
      </c>
      <c r="H122" s="247"/>
      <c r="I122" s="248">
        <f>ROUND(E122*H122,2)</f>
        <v>0</v>
      </c>
      <c r="J122" s="247"/>
      <c r="K122" s="248">
        <f>ROUND(E122*J122,2)</f>
        <v>0</v>
      </c>
      <c r="L122" s="248">
        <v>21</v>
      </c>
      <c r="M122" s="248">
        <f>G122*(1+L122/100)</f>
        <v>0</v>
      </c>
      <c r="N122" s="246">
        <v>2.1909999999999999E-2</v>
      </c>
      <c r="O122" s="246">
        <f>ROUND(E122*N122,2)</f>
        <v>7.0000000000000007E-2</v>
      </c>
      <c r="P122" s="246">
        <v>0</v>
      </c>
      <c r="Q122" s="246">
        <f>ROUND(E122*P122,2)</f>
        <v>0</v>
      </c>
      <c r="R122" s="248"/>
      <c r="S122" s="248" t="s">
        <v>141</v>
      </c>
      <c r="T122" s="249" t="s">
        <v>141</v>
      </c>
      <c r="U122" s="231">
        <v>0.20300000000000001</v>
      </c>
      <c r="V122" s="231">
        <f>ROUND(E122*U122,2)</f>
        <v>0.61</v>
      </c>
      <c r="W122" s="231"/>
      <c r="X122" s="231" t="s">
        <v>178</v>
      </c>
      <c r="Y122" s="231" t="s">
        <v>144</v>
      </c>
      <c r="Z122" s="211"/>
      <c r="AA122" s="211"/>
      <c r="AB122" s="211"/>
      <c r="AC122" s="211"/>
      <c r="AD122" s="211"/>
      <c r="AE122" s="211"/>
      <c r="AF122" s="211"/>
      <c r="AG122" s="211" t="s">
        <v>179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2" x14ac:dyDescent="0.25">
      <c r="A123" s="228"/>
      <c r="B123" s="229"/>
      <c r="C123" s="278" t="s">
        <v>288</v>
      </c>
      <c r="D123" s="272"/>
      <c r="E123" s="273">
        <v>3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1"/>
      <c r="AA123" s="211"/>
      <c r="AB123" s="211"/>
      <c r="AC123" s="211"/>
      <c r="AD123" s="211"/>
      <c r="AE123" s="211"/>
      <c r="AF123" s="211"/>
      <c r="AG123" s="211" t="s">
        <v>181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43">
        <v>23</v>
      </c>
      <c r="B124" s="244" t="s">
        <v>289</v>
      </c>
      <c r="C124" s="261" t="s">
        <v>290</v>
      </c>
      <c r="D124" s="245" t="s">
        <v>287</v>
      </c>
      <c r="E124" s="246">
        <v>5</v>
      </c>
      <c r="F124" s="247"/>
      <c r="G124" s="248">
        <f>ROUND(E124*F124,2)</f>
        <v>0</v>
      </c>
      <c r="H124" s="247"/>
      <c r="I124" s="248">
        <f>ROUND(E124*H124,2)</f>
        <v>0</v>
      </c>
      <c r="J124" s="247"/>
      <c r="K124" s="248">
        <f>ROUND(E124*J124,2)</f>
        <v>0</v>
      </c>
      <c r="L124" s="248">
        <v>21</v>
      </c>
      <c r="M124" s="248">
        <f>G124*(1+L124/100)</f>
        <v>0</v>
      </c>
      <c r="N124" s="246">
        <v>2.3720000000000001E-2</v>
      </c>
      <c r="O124" s="246">
        <f>ROUND(E124*N124,2)</f>
        <v>0.12</v>
      </c>
      <c r="P124" s="246">
        <v>0</v>
      </c>
      <c r="Q124" s="246">
        <f>ROUND(E124*P124,2)</f>
        <v>0</v>
      </c>
      <c r="R124" s="248"/>
      <c r="S124" s="248" t="s">
        <v>141</v>
      </c>
      <c r="T124" s="249" t="s">
        <v>141</v>
      </c>
      <c r="U124" s="231">
        <v>0.23899999999999999</v>
      </c>
      <c r="V124" s="231">
        <f>ROUND(E124*U124,2)</f>
        <v>1.2</v>
      </c>
      <c r="W124" s="231"/>
      <c r="X124" s="231" t="s">
        <v>178</v>
      </c>
      <c r="Y124" s="231" t="s">
        <v>144</v>
      </c>
      <c r="Z124" s="211"/>
      <c r="AA124" s="211"/>
      <c r="AB124" s="211"/>
      <c r="AC124" s="211"/>
      <c r="AD124" s="211"/>
      <c r="AE124" s="211"/>
      <c r="AF124" s="211"/>
      <c r="AG124" s="211" t="s">
        <v>179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2" x14ac:dyDescent="0.25">
      <c r="A125" s="228"/>
      <c r="B125" s="229"/>
      <c r="C125" s="278" t="s">
        <v>291</v>
      </c>
      <c r="D125" s="272"/>
      <c r="E125" s="273">
        <v>5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31"/>
      <c r="Z125" s="211"/>
      <c r="AA125" s="211"/>
      <c r="AB125" s="211"/>
      <c r="AC125" s="211"/>
      <c r="AD125" s="211"/>
      <c r="AE125" s="211"/>
      <c r="AF125" s="211"/>
      <c r="AG125" s="211" t="s">
        <v>181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43">
        <v>24</v>
      </c>
      <c r="B126" s="244" t="s">
        <v>292</v>
      </c>
      <c r="C126" s="261" t="s">
        <v>293</v>
      </c>
      <c r="D126" s="245" t="s">
        <v>287</v>
      </c>
      <c r="E126" s="246">
        <v>6</v>
      </c>
      <c r="F126" s="247"/>
      <c r="G126" s="248">
        <f>ROUND(E126*F126,2)</f>
        <v>0</v>
      </c>
      <c r="H126" s="247"/>
      <c r="I126" s="248">
        <f>ROUND(E126*H126,2)</f>
        <v>0</v>
      </c>
      <c r="J126" s="247"/>
      <c r="K126" s="248">
        <f>ROUND(E126*J126,2)</f>
        <v>0</v>
      </c>
      <c r="L126" s="248">
        <v>21</v>
      </c>
      <c r="M126" s="248">
        <f>G126*(1+L126/100)</f>
        <v>0</v>
      </c>
      <c r="N126" s="246">
        <v>1.7600000000000001E-3</v>
      </c>
      <c r="O126" s="246">
        <f>ROUND(E126*N126,2)</f>
        <v>0.01</v>
      </c>
      <c r="P126" s="246">
        <v>0</v>
      </c>
      <c r="Q126" s="246">
        <f>ROUND(E126*P126,2)</f>
        <v>0</v>
      </c>
      <c r="R126" s="248"/>
      <c r="S126" s="248" t="s">
        <v>141</v>
      </c>
      <c r="T126" s="249" t="s">
        <v>141</v>
      </c>
      <c r="U126" s="231">
        <v>0.01</v>
      </c>
      <c r="V126" s="231">
        <f>ROUND(E126*U126,2)</f>
        <v>0.06</v>
      </c>
      <c r="W126" s="231"/>
      <c r="X126" s="231" t="s">
        <v>178</v>
      </c>
      <c r="Y126" s="231" t="s">
        <v>144</v>
      </c>
      <c r="Z126" s="211"/>
      <c r="AA126" s="211"/>
      <c r="AB126" s="211"/>
      <c r="AC126" s="211"/>
      <c r="AD126" s="211"/>
      <c r="AE126" s="211"/>
      <c r="AF126" s="211"/>
      <c r="AG126" s="211" t="s">
        <v>179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2" x14ac:dyDescent="0.25">
      <c r="A127" s="228"/>
      <c r="B127" s="229"/>
      <c r="C127" s="278" t="s">
        <v>294</v>
      </c>
      <c r="D127" s="272"/>
      <c r="E127" s="273">
        <v>6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1"/>
      <c r="AA127" s="211"/>
      <c r="AB127" s="211"/>
      <c r="AC127" s="211"/>
      <c r="AD127" s="211"/>
      <c r="AE127" s="211"/>
      <c r="AF127" s="211"/>
      <c r="AG127" s="211" t="s">
        <v>181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43">
        <v>25</v>
      </c>
      <c r="B128" s="244" t="s">
        <v>295</v>
      </c>
      <c r="C128" s="261" t="s">
        <v>296</v>
      </c>
      <c r="D128" s="245" t="s">
        <v>287</v>
      </c>
      <c r="E128" s="246">
        <v>10</v>
      </c>
      <c r="F128" s="247"/>
      <c r="G128" s="248">
        <f>ROUND(E128*F128,2)</f>
        <v>0</v>
      </c>
      <c r="H128" s="247"/>
      <c r="I128" s="248">
        <f>ROUND(E128*H128,2)</f>
        <v>0</v>
      </c>
      <c r="J128" s="247"/>
      <c r="K128" s="248">
        <f>ROUND(E128*J128,2)</f>
        <v>0</v>
      </c>
      <c r="L128" s="248">
        <v>21</v>
      </c>
      <c r="M128" s="248">
        <f>G128*(1+L128/100)</f>
        <v>0</v>
      </c>
      <c r="N128" s="246">
        <v>2.2499999999999998E-3</v>
      </c>
      <c r="O128" s="246">
        <f>ROUND(E128*N128,2)</f>
        <v>0.02</v>
      </c>
      <c r="P128" s="246">
        <v>0</v>
      </c>
      <c r="Q128" s="246">
        <f>ROUND(E128*P128,2)</f>
        <v>0</v>
      </c>
      <c r="R128" s="248"/>
      <c r="S128" s="248" t="s">
        <v>141</v>
      </c>
      <c r="T128" s="249" t="s">
        <v>141</v>
      </c>
      <c r="U128" s="231">
        <v>0.01</v>
      </c>
      <c r="V128" s="231">
        <f>ROUND(E128*U128,2)</f>
        <v>0.1</v>
      </c>
      <c r="W128" s="231"/>
      <c r="X128" s="231" t="s">
        <v>178</v>
      </c>
      <c r="Y128" s="231" t="s">
        <v>144</v>
      </c>
      <c r="Z128" s="211"/>
      <c r="AA128" s="211"/>
      <c r="AB128" s="211"/>
      <c r="AC128" s="211"/>
      <c r="AD128" s="211"/>
      <c r="AE128" s="211"/>
      <c r="AF128" s="211"/>
      <c r="AG128" s="211" t="s">
        <v>179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2" x14ac:dyDescent="0.25">
      <c r="A129" s="228"/>
      <c r="B129" s="229"/>
      <c r="C129" s="278" t="s">
        <v>297</v>
      </c>
      <c r="D129" s="272"/>
      <c r="E129" s="273">
        <v>10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1"/>
      <c r="AA129" s="211"/>
      <c r="AB129" s="211"/>
      <c r="AC129" s="211"/>
      <c r="AD129" s="211"/>
      <c r="AE129" s="211"/>
      <c r="AF129" s="211"/>
      <c r="AG129" s="211" t="s">
        <v>181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43">
        <v>26</v>
      </c>
      <c r="B130" s="244" t="s">
        <v>298</v>
      </c>
      <c r="C130" s="261" t="s">
        <v>299</v>
      </c>
      <c r="D130" s="245" t="s">
        <v>287</v>
      </c>
      <c r="E130" s="246">
        <v>3</v>
      </c>
      <c r="F130" s="247"/>
      <c r="G130" s="248">
        <f>ROUND(E130*F130,2)</f>
        <v>0</v>
      </c>
      <c r="H130" s="247"/>
      <c r="I130" s="248">
        <f>ROUND(E130*H130,2)</f>
        <v>0</v>
      </c>
      <c r="J130" s="247"/>
      <c r="K130" s="248">
        <f>ROUND(E130*J130,2)</f>
        <v>0</v>
      </c>
      <c r="L130" s="248">
        <v>21</v>
      </c>
      <c r="M130" s="248">
        <f>G130*(1+L130/100)</f>
        <v>0</v>
      </c>
      <c r="N130" s="246">
        <v>0</v>
      </c>
      <c r="O130" s="246">
        <f>ROUND(E130*N130,2)</f>
        <v>0</v>
      </c>
      <c r="P130" s="246">
        <v>0</v>
      </c>
      <c r="Q130" s="246">
        <f>ROUND(E130*P130,2)</f>
        <v>0</v>
      </c>
      <c r="R130" s="248"/>
      <c r="S130" s="248" t="s">
        <v>141</v>
      </c>
      <c r="T130" s="249" t="s">
        <v>141</v>
      </c>
      <c r="U130" s="231">
        <v>0.13</v>
      </c>
      <c r="V130" s="231">
        <f>ROUND(E130*U130,2)</f>
        <v>0.39</v>
      </c>
      <c r="W130" s="231"/>
      <c r="X130" s="231" t="s">
        <v>178</v>
      </c>
      <c r="Y130" s="231" t="s">
        <v>144</v>
      </c>
      <c r="Z130" s="211"/>
      <c r="AA130" s="211"/>
      <c r="AB130" s="211"/>
      <c r="AC130" s="211"/>
      <c r="AD130" s="211"/>
      <c r="AE130" s="211"/>
      <c r="AF130" s="211"/>
      <c r="AG130" s="211" t="s">
        <v>179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2" x14ac:dyDescent="0.25">
      <c r="A131" s="228"/>
      <c r="B131" s="229"/>
      <c r="C131" s="278" t="s">
        <v>300</v>
      </c>
      <c r="D131" s="272"/>
      <c r="E131" s="273">
        <v>3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1"/>
      <c r="AA131" s="211"/>
      <c r="AB131" s="211"/>
      <c r="AC131" s="211"/>
      <c r="AD131" s="211"/>
      <c r="AE131" s="211"/>
      <c r="AF131" s="211"/>
      <c r="AG131" s="211" t="s">
        <v>181</v>
      </c>
      <c r="AH131" s="211">
        <v>5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43">
        <v>27</v>
      </c>
      <c r="B132" s="244" t="s">
        <v>301</v>
      </c>
      <c r="C132" s="261" t="s">
        <v>302</v>
      </c>
      <c r="D132" s="245" t="s">
        <v>287</v>
      </c>
      <c r="E132" s="246">
        <v>5</v>
      </c>
      <c r="F132" s="247"/>
      <c r="G132" s="248">
        <f>ROUND(E132*F132,2)</f>
        <v>0</v>
      </c>
      <c r="H132" s="247"/>
      <c r="I132" s="248">
        <f>ROUND(E132*H132,2)</f>
        <v>0</v>
      </c>
      <c r="J132" s="247"/>
      <c r="K132" s="248">
        <f>ROUND(E132*J132,2)</f>
        <v>0</v>
      </c>
      <c r="L132" s="248">
        <v>21</v>
      </c>
      <c r="M132" s="248">
        <f>G132*(1+L132/100)</f>
        <v>0</v>
      </c>
      <c r="N132" s="246">
        <v>0</v>
      </c>
      <c r="O132" s="246">
        <f>ROUND(E132*N132,2)</f>
        <v>0</v>
      </c>
      <c r="P132" s="246">
        <v>0</v>
      </c>
      <c r="Q132" s="246">
        <f>ROUND(E132*P132,2)</f>
        <v>0</v>
      </c>
      <c r="R132" s="248"/>
      <c r="S132" s="248" t="s">
        <v>141</v>
      </c>
      <c r="T132" s="249" t="s">
        <v>141</v>
      </c>
      <c r="U132" s="231">
        <v>0.15</v>
      </c>
      <c r="V132" s="231">
        <f>ROUND(E132*U132,2)</f>
        <v>0.75</v>
      </c>
      <c r="W132" s="231"/>
      <c r="X132" s="231" t="s">
        <v>178</v>
      </c>
      <c r="Y132" s="231" t="s">
        <v>144</v>
      </c>
      <c r="Z132" s="211"/>
      <c r="AA132" s="211"/>
      <c r="AB132" s="211"/>
      <c r="AC132" s="211"/>
      <c r="AD132" s="211"/>
      <c r="AE132" s="211"/>
      <c r="AF132" s="211"/>
      <c r="AG132" s="211" t="s">
        <v>179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2" x14ac:dyDescent="0.25">
      <c r="A133" s="228"/>
      <c r="B133" s="229"/>
      <c r="C133" s="278" t="s">
        <v>303</v>
      </c>
      <c r="D133" s="272"/>
      <c r="E133" s="273">
        <v>5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1"/>
      <c r="AA133" s="211"/>
      <c r="AB133" s="211"/>
      <c r="AC133" s="211"/>
      <c r="AD133" s="211"/>
      <c r="AE133" s="211"/>
      <c r="AF133" s="211"/>
      <c r="AG133" s="211" t="s">
        <v>181</v>
      </c>
      <c r="AH133" s="211">
        <v>5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43">
        <v>28</v>
      </c>
      <c r="B134" s="244" t="s">
        <v>304</v>
      </c>
      <c r="C134" s="261" t="s">
        <v>305</v>
      </c>
      <c r="D134" s="245" t="s">
        <v>189</v>
      </c>
      <c r="E134" s="246">
        <v>846</v>
      </c>
      <c r="F134" s="247"/>
      <c r="G134" s="248">
        <f>ROUND(E134*F134,2)</f>
        <v>0</v>
      </c>
      <c r="H134" s="247"/>
      <c r="I134" s="248">
        <f>ROUND(E134*H134,2)</f>
        <v>0</v>
      </c>
      <c r="J134" s="247"/>
      <c r="K134" s="248">
        <f>ROUND(E134*J134,2)</f>
        <v>0</v>
      </c>
      <c r="L134" s="248">
        <v>21</v>
      </c>
      <c r="M134" s="248">
        <f>G134*(1+L134/100)</f>
        <v>0</v>
      </c>
      <c r="N134" s="246">
        <v>1.1E-4</v>
      </c>
      <c r="O134" s="246">
        <f>ROUND(E134*N134,2)</f>
        <v>0.09</v>
      </c>
      <c r="P134" s="246">
        <v>0</v>
      </c>
      <c r="Q134" s="246">
        <f>ROUND(E134*P134,2)</f>
        <v>0</v>
      </c>
      <c r="R134" s="248" t="s">
        <v>306</v>
      </c>
      <c r="S134" s="248" t="s">
        <v>141</v>
      </c>
      <c r="T134" s="249" t="s">
        <v>141</v>
      </c>
      <c r="U134" s="231">
        <v>0</v>
      </c>
      <c r="V134" s="231">
        <f>ROUND(E134*U134,2)</f>
        <v>0</v>
      </c>
      <c r="W134" s="231"/>
      <c r="X134" s="231" t="s">
        <v>307</v>
      </c>
      <c r="Y134" s="231" t="s">
        <v>144</v>
      </c>
      <c r="Z134" s="211"/>
      <c r="AA134" s="211"/>
      <c r="AB134" s="211"/>
      <c r="AC134" s="211"/>
      <c r="AD134" s="211"/>
      <c r="AE134" s="211"/>
      <c r="AF134" s="211"/>
      <c r="AG134" s="211" t="s">
        <v>308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2" x14ac:dyDescent="0.25">
      <c r="A135" s="228"/>
      <c r="B135" s="229"/>
      <c r="C135" s="279" t="s">
        <v>254</v>
      </c>
      <c r="D135" s="274"/>
      <c r="E135" s="275"/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1"/>
      <c r="AA135" s="211"/>
      <c r="AB135" s="211"/>
      <c r="AC135" s="211"/>
      <c r="AD135" s="211"/>
      <c r="AE135" s="211"/>
      <c r="AF135" s="211"/>
      <c r="AG135" s="211" t="s">
        <v>181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5">
      <c r="A136" s="228"/>
      <c r="B136" s="229"/>
      <c r="C136" s="280" t="s">
        <v>255</v>
      </c>
      <c r="D136" s="274"/>
      <c r="E136" s="275">
        <v>216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1"/>
      <c r="AA136" s="211"/>
      <c r="AB136" s="211"/>
      <c r="AC136" s="211"/>
      <c r="AD136" s="211"/>
      <c r="AE136" s="211"/>
      <c r="AF136" s="211"/>
      <c r="AG136" s="211" t="s">
        <v>181</v>
      </c>
      <c r="AH136" s="211">
        <v>2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3" x14ac:dyDescent="0.25">
      <c r="A137" s="228"/>
      <c r="B137" s="229"/>
      <c r="C137" s="280" t="s">
        <v>256</v>
      </c>
      <c r="D137" s="274"/>
      <c r="E137" s="275">
        <v>209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31"/>
      <c r="Z137" s="211"/>
      <c r="AA137" s="211"/>
      <c r="AB137" s="211"/>
      <c r="AC137" s="211"/>
      <c r="AD137" s="211"/>
      <c r="AE137" s="211"/>
      <c r="AF137" s="211"/>
      <c r="AG137" s="211" t="s">
        <v>181</v>
      </c>
      <c r="AH137" s="211">
        <v>2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3" x14ac:dyDescent="0.25">
      <c r="A138" s="228"/>
      <c r="B138" s="229"/>
      <c r="C138" s="280" t="s">
        <v>257</v>
      </c>
      <c r="D138" s="274"/>
      <c r="E138" s="275">
        <v>280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1"/>
      <c r="AA138" s="211"/>
      <c r="AB138" s="211"/>
      <c r="AC138" s="211"/>
      <c r="AD138" s="211"/>
      <c r="AE138" s="211"/>
      <c r="AF138" s="211"/>
      <c r="AG138" s="211" t="s">
        <v>181</v>
      </c>
      <c r="AH138" s="211">
        <v>2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3" x14ac:dyDescent="0.25">
      <c r="A139" s="228"/>
      <c r="B139" s="229"/>
      <c r="C139" s="281" t="s">
        <v>258</v>
      </c>
      <c r="D139" s="276"/>
      <c r="E139" s="277">
        <v>705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1"/>
      <c r="AA139" s="211"/>
      <c r="AB139" s="211"/>
      <c r="AC139" s="211"/>
      <c r="AD139" s="211"/>
      <c r="AE139" s="211"/>
      <c r="AF139" s="211"/>
      <c r="AG139" s="211" t="s">
        <v>181</v>
      </c>
      <c r="AH139" s="211">
        <v>3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3" x14ac:dyDescent="0.25">
      <c r="A140" s="228"/>
      <c r="B140" s="229"/>
      <c r="C140" s="279" t="s">
        <v>259</v>
      </c>
      <c r="D140" s="274"/>
      <c r="E140" s="275"/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31"/>
      <c r="Z140" s="211"/>
      <c r="AA140" s="211"/>
      <c r="AB140" s="211"/>
      <c r="AC140" s="211"/>
      <c r="AD140" s="211"/>
      <c r="AE140" s="211"/>
      <c r="AF140" s="211"/>
      <c r="AG140" s="211" t="s">
        <v>181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3" x14ac:dyDescent="0.25">
      <c r="A141" s="228"/>
      <c r="B141" s="229"/>
      <c r="C141" s="278" t="s">
        <v>309</v>
      </c>
      <c r="D141" s="272"/>
      <c r="E141" s="273">
        <v>846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1"/>
      <c r="AA141" s="211"/>
      <c r="AB141" s="211"/>
      <c r="AC141" s="211"/>
      <c r="AD141" s="211"/>
      <c r="AE141" s="211"/>
      <c r="AF141" s="211"/>
      <c r="AG141" s="211" t="s">
        <v>181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6" x14ac:dyDescent="0.25">
      <c r="A142" s="233" t="s">
        <v>136</v>
      </c>
      <c r="B142" s="234" t="s">
        <v>85</v>
      </c>
      <c r="C142" s="260" t="s">
        <v>86</v>
      </c>
      <c r="D142" s="235"/>
      <c r="E142" s="236"/>
      <c r="F142" s="237"/>
      <c r="G142" s="237">
        <f>SUMIF(AG143:AG149,"&lt;&gt;NOR",G143:G149)</f>
        <v>0</v>
      </c>
      <c r="H142" s="237"/>
      <c r="I142" s="237">
        <f>SUM(I143:I149)</f>
        <v>0</v>
      </c>
      <c r="J142" s="237"/>
      <c r="K142" s="237">
        <f>SUM(K143:K149)</f>
        <v>0</v>
      </c>
      <c r="L142" s="237"/>
      <c r="M142" s="237">
        <f>SUM(M143:M149)</f>
        <v>0</v>
      </c>
      <c r="N142" s="236"/>
      <c r="O142" s="236">
        <f>SUM(O143:O149)</f>
        <v>0.46</v>
      </c>
      <c r="P142" s="236"/>
      <c r="Q142" s="236">
        <f>SUM(Q143:Q149)</f>
        <v>0</v>
      </c>
      <c r="R142" s="237"/>
      <c r="S142" s="237"/>
      <c r="T142" s="238"/>
      <c r="U142" s="232"/>
      <c r="V142" s="232">
        <f>SUM(V143:V149)</f>
        <v>17.38</v>
      </c>
      <c r="W142" s="232"/>
      <c r="X142" s="232"/>
      <c r="Y142" s="232"/>
      <c r="AG142" t="s">
        <v>137</v>
      </c>
    </row>
    <row r="143" spans="1:60" ht="20" outlineLevel="1" x14ac:dyDescent="0.25">
      <c r="A143" s="243">
        <v>29</v>
      </c>
      <c r="B143" s="244" t="s">
        <v>310</v>
      </c>
      <c r="C143" s="261" t="s">
        <v>311</v>
      </c>
      <c r="D143" s="245" t="s">
        <v>189</v>
      </c>
      <c r="E143" s="246">
        <v>24.15</v>
      </c>
      <c r="F143" s="247"/>
      <c r="G143" s="248">
        <f>ROUND(E143*F143,2)</f>
        <v>0</v>
      </c>
      <c r="H143" s="247"/>
      <c r="I143" s="248">
        <f>ROUND(E143*H143,2)</f>
        <v>0</v>
      </c>
      <c r="J143" s="247"/>
      <c r="K143" s="248">
        <f>ROUND(E143*J143,2)</f>
        <v>0</v>
      </c>
      <c r="L143" s="248">
        <v>21</v>
      </c>
      <c r="M143" s="248">
        <f>G143*(1+L143/100)</f>
        <v>0</v>
      </c>
      <c r="N143" s="246">
        <v>9.4000000000000004E-3</v>
      </c>
      <c r="O143" s="246">
        <f>ROUND(E143*N143,2)</f>
        <v>0.23</v>
      </c>
      <c r="P143" s="246">
        <v>0</v>
      </c>
      <c r="Q143" s="246">
        <f>ROUND(E143*P143,2)</f>
        <v>0</v>
      </c>
      <c r="R143" s="248"/>
      <c r="S143" s="248" t="s">
        <v>157</v>
      </c>
      <c r="T143" s="249" t="s">
        <v>235</v>
      </c>
      <c r="U143" s="231">
        <v>0.56000000000000005</v>
      </c>
      <c r="V143" s="231">
        <f>ROUND(E143*U143,2)</f>
        <v>13.52</v>
      </c>
      <c r="W143" s="231"/>
      <c r="X143" s="231" t="s">
        <v>178</v>
      </c>
      <c r="Y143" s="231" t="s">
        <v>144</v>
      </c>
      <c r="Z143" s="211"/>
      <c r="AA143" s="211"/>
      <c r="AB143" s="211"/>
      <c r="AC143" s="211"/>
      <c r="AD143" s="211"/>
      <c r="AE143" s="211"/>
      <c r="AF143" s="211"/>
      <c r="AG143" s="211" t="s">
        <v>179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2" x14ac:dyDescent="0.25">
      <c r="A144" s="228"/>
      <c r="B144" s="229"/>
      <c r="C144" s="262" t="s">
        <v>312</v>
      </c>
      <c r="D144" s="250"/>
      <c r="E144" s="250"/>
      <c r="F144" s="250"/>
      <c r="G144" s="250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31"/>
      <c r="Z144" s="211"/>
      <c r="AA144" s="211"/>
      <c r="AB144" s="211"/>
      <c r="AC144" s="211"/>
      <c r="AD144" s="211"/>
      <c r="AE144" s="211"/>
      <c r="AF144" s="211"/>
      <c r="AG144" s="211" t="s">
        <v>147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0" outlineLevel="2" x14ac:dyDescent="0.25">
      <c r="A145" s="228"/>
      <c r="B145" s="229"/>
      <c r="C145" s="278" t="s">
        <v>313</v>
      </c>
      <c r="D145" s="272"/>
      <c r="E145" s="273">
        <v>12.074999999999999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1"/>
      <c r="AA145" s="211"/>
      <c r="AB145" s="211"/>
      <c r="AC145" s="211"/>
      <c r="AD145" s="211"/>
      <c r="AE145" s="211"/>
      <c r="AF145" s="211"/>
      <c r="AG145" s="211" t="s">
        <v>181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3" x14ac:dyDescent="0.25">
      <c r="A146" s="228"/>
      <c r="B146" s="229"/>
      <c r="C146" s="278" t="s">
        <v>314</v>
      </c>
      <c r="D146" s="272"/>
      <c r="E146" s="273">
        <v>12.074999999999999</v>
      </c>
      <c r="F146" s="231"/>
      <c r="G146" s="231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31"/>
      <c r="Z146" s="211"/>
      <c r="AA146" s="211"/>
      <c r="AB146" s="211"/>
      <c r="AC146" s="211"/>
      <c r="AD146" s="211"/>
      <c r="AE146" s="211"/>
      <c r="AF146" s="211"/>
      <c r="AG146" s="211" t="s">
        <v>181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0" outlineLevel="1" x14ac:dyDescent="0.25">
      <c r="A147" s="243">
        <v>30</v>
      </c>
      <c r="B147" s="244" t="s">
        <v>315</v>
      </c>
      <c r="C147" s="261" t="s">
        <v>316</v>
      </c>
      <c r="D147" s="245" t="s">
        <v>189</v>
      </c>
      <c r="E147" s="246">
        <v>24.15</v>
      </c>
      <c r="F147" s="247"/>
      <c r="G147" s="248">
        <f>ROUND(E147*F147,2)</f>
        <v>0</v>
      </c>
      <c r="H147" s="247"/>
      <c r="I147" s="248">
        <f>ROUND(E147*H147,2)</f>
        <v>0</v>
      </c>
      <c r="J147" s="247"/>
      <c r="K147" s="248">
        <f>ROUND(E147*J147,2)</f>
        <v>0</v>
      </c>
      <c r="L147" s="248">
        <v>21</v>
      </c>
      <c r="M147" s="248">
        <f>G147*(1+L147/100)</f>
        <v>0</v>
      </c>
      <c r="N147" s="246">
        <v>9.4000000000000004E-3</v>
      </c>
      <c r="O147" s="246">
        <f>ROUND(E147*N147,2)</f>
        <v>0.23</v>
      </c>
      <c r="P147" s="246">
        <v>0</v>
      </c>
      <c r="Q147" s="246">
        <f>ROUND(E147*P147,2)</f>
        <v>0</v>
      </c>
      <c r="R147" s="248"/>
      <c r="S147" s="248" t="s">
        <v>157</v>
      </c>
      <c r="T147" s="249" t="s">
        <v>235</v>
      </c>
      <c r="U147" s="231">
        <v>0.16</v>
      </c>
      <c r="V147" s="231">
        <f>ROUND(E147*U147,2)</f>
        <v>3.86</v>
      </c>
      <c r="W147" s="231"/>
      <c r="X147" s="231" t="s">
        <v>178</v>
      </c>
      <c r="Y147" s="231" t="s">
        <v>144</v>
      </c>
      <c r="Z147" s="211"/>
      <c r="AA147" s="211"/>
      <c r="AB147" s="211"/>
      <c r="AC147" s="211"/>
      <c r="AD147" s="211"/>
      <c r="AE147" s="211"/>
      <c r="AF147" s="211"/>
      <c r="AG147" s="211" t="s">
        <v>179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2" x14ac:dyDescent="0.25">
      <c r="A148" s="228"/>
      <c r="B148" s="229"/>
      <c r="C148" s="262" t="s">
        <v>312</v>
      </c>
      <c r="D148" s="250"/>
      <c r="E148" s="250"/>
      <c r="F148" s="250"/>
      <c r="G148" s="250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31"/>
      <c r="Z148" s="211"/>
      <c r="AA148" s="211"/>
      <c r="AB148" s="211"/>
      <c r="AC148" s="211"/>
      <c r="AD148" s="211"/>
      <c r="AE148" s="211"/>
      <c r="AF148" s="211"/>
      <c r="AG148" s="211" t="s">
        <v>147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2" x14ac:dyDescent="0.25">
      <c r="A149" s="228"/>
      <c r="B149" s="229"/>
      <c r="C149" s="278" t="s">
        <v>317</v>
      </c>
      <c r="D149" s="272"/>
      <c r="E149" s="273">
        <v>24.15</v>
      </c>
      <c r="F149" s="231"/>
      <c r="G149" s="231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31"/>
      <c r="Z149" s="211"/>
      <c r="AA149" s="211"/>
      <c r="AB149" s="211"/>
      <c r="AC149" s="211"/>
      <c r="AD149" s="211"/>
      <c r="AE149" s="211"/>
      <c r="AF149" s="211"/>
      <c r="AG149" s="211" t="s">
        <v>181</v>
      </c>
      <c r="AH149" s="211">
        <v>5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13" x14ac:dyDescent="0.25">
      <c r="A150" s="233" t="s">
        <v>136</v>
      </c>
      <c r="B150" s="234" t="s">
        <v>87</v>
      </c>
      <c r="C150" s="260" t="s">
        <v>88</v>
      </c>
      <c r="D150" s="235"/>
      <c r="E150" s="236"/>
      <c r="F150" s="237"/>
      <c r="G150" s="237">
        <f>SUMIF(AG151:AG198,"&lt;&gt;NOR",G151:G198)</f>
        <v>0</v>
      </c>
      <c r="H150" s="237"/>
      <c r="I150" s="237">
        <f>SUM(I151:I198)</f>
        <v>0</v>
      </c>
      <c r="J150" s="237"/>
      <c r="K150" s="237">
        <f>SUM(K151:K198)</f>
        <v>0</v>
      </c>
      <c r="L150" s="237"/>
      <c r="M150" s="237">
        <f>SUM(M151:M198)</f>
        <v>0</v>
      </c>
      <c r="N150" s="236"/>
      <c r="O150" s="236">
        <f>SUM(O151:O198)</f>
        <v>0.01</v>
      </c>
      <c r="P150" s="236"/>
      <c r="Q150" s="236">
        <f>SUM(Q151:Q198)</f>
        <v>154.08000000000004</v>
      </c>
      <c r="R150" s="237"/>
      <c r="S150" s="237"/>
      <c r="T150" s="238"/>
      <c r="U150" s="232"/>
      <c r="V150" s="232">
        <f>SUM(V151:V198)</f>
        <v>588.11</v>
      </c>
      <c r="W150" s="232"/>
      <c r="X150" s="232"/>
      <c r="Y150" s="232"/>
      <c r="AG150" t="s">
        <v>137</v>
      </c>
    </row>
    <row r="151" spans="1:60" outlineLevel="1" x14ac:dyDescent="0.25">
      <c r="A151" s="243">
        <v>31</v>
      </c>
      <c r="B151" s="244" t="s">
        <v>318</v>
      </c>
      <c r="C151" s="261" t="s">
        <v>319</v>
      </c>
      <c r="D151" s="245" t="s">
        <v>184</v>
      </c>
      <c r="E151" s="246">
        <v>9.2925000000000004</v>
      </c>
      <c r="F151" s="247"/>
      <c r="G151" s="248">
        <f>ROUND(E151*F151,2)</f>
        <v>0</v>
      </c>
      <c r="H151" s="247"/>
      <c r="I151" s="248">
        <f>ROUND(E151*H151,2)</f>
        <v>0</v>
      </c>
      <c r="J151" s="247"/>
      <c r="K151" s="248">
        <f>ROUND(E151*J151,2)</f>
        <v>0</v>
      </c>
      <c r="L151" s="248">
        <v>21</v>
      </c>
      <c r="M151" s="248">
        <f>G151*(1+L151/100)</f>
        <v>0</v>
      </c>
      <c r="N151" s="246">
        <v>1.2800000000000001E-3</v>
      </c>
      <c r="O151" s="246">
        <f>ROUND(E151*N151,2)</f>
        <v>0.01</v>
      </c>
      <c r="P151" s="246">
        <v>1.8</v>
      </c>
      <c r="Q151" s="246">
        <f>ROUND(E151*P151,2)</f>
        <v>16.73</v>
      </c>
      <c r="R151" s="248"/>
      <c r="S151" s="248" t="s">
        <v>141</v>
      </c>
      <c r="T151" s="249" t="s">
        <v>141</v>
      </c>
      <c r="U151" s="231">
        <v>1.52</v>
      </c>
      <c r="V151" s="231">
        <f>ROUND(E151*U151,2)</f>
        <v>14.12</v>
      </c>
      <c r="W151" s="231"/>
      <c r="X151" s="231" t="s">
        <v>178</v>
      </c>
      <c r="Y151" s="231" t="s">
        <v>144</v>
      </c>
      <c r="Z151" s="211"/>
      <c r="AA151" s="211"/>
      <c r="AB151" s="211"/>
      <c r="AC151" s="211"/>
      <c r="AD151" s="211"/>
      <c r="AE151" s="211"/>
      <c r="AF151" s="211"/>
      <c r="AG151" s="211" t="s">
        <v>179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ht="20" outlineLevel="2" x14ac:dyDescent="0.25">
      <c r="A152" s="228"/>
      <c r="B152" s="229"/>
      <c r="C152" s="278" t="s">
        <v>320</v>
      </c>
      <c r="D152" s="272"/>
      <c r="E152" s="273">
        <v>9.2925000000000004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31"/>
      <c r="Z152" s="211"/>
      <c r="AA152" s="211"/>
      <c r="AB152" s="211"/>
      <c r="AC152" s="211"/>
      <c r="AD152" s="211"/>
      <c r="AE152" s="211"/>
      <c r="AF152" s="211"/>
      <c r="AG152" s="211" t="s">
        <v>181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43">
        <v>32</v>
      </c>
      <c r="B153" s="244" t="s">
        <v>321</v>
      </c>
      <c r="C153" s="261" t="s">
        <v>322</v>
      </c>
      <c r="D153" s="245" t="s">
        <v>184</v>
      </c>
      <c r="E153" s="246">
        <v>6.3825000000000003</v>
      </c>
      <c r="F153" s="247"/>
      <c r="G153" s="248">
        <f>ROUND(E153*F153,2)</f>
        <v>0</v>
      </c>
      <c r="H153" s="247"/>
      <c r="I153" s="248">
        <f>ROUND(E153*H153,2)</f>
        <v>0</v>
      </c>
      <c r="J153" s="247"/>
      <c r="K153" s="248">
        <f>ROUND(E153*J153,2)</f>
        <v>0</v>
      </c>
      <c r="L153" s="248">
        <v>21</v>
      </c>
      <c r="M153" s="248">
        <f>G153*(1+L153/100)</f>
        <v>0</v>
      </c>
      <c r="N153" s="246">
        <v>0</v>
      </c>
      <c r="O153" s="246">
        <f>ROUND(E153*N153,2)</f>
        <v>0</v>
      </c>
      <c r="P153" s="246">
        <v>1.5940000000000001</v>
      </c>
      <c r="Q153" s="246">
        <f>ROUND(E153*P153,2)</f>
        <v>10.17</v>
      </c>
      <c r="R153" s="248"/>
      <c r="S153" s="248" t="s">
        <v>141</v>
      </c>
      <c r="T153" s="249" t="s">
        <v>141</v>
      </c>
      <c r="U153" s="231">
        <v>2.42</v>
      </c>
      <c r="V153" s="231">
        <f>ROUND(E153*U153,2)</f>
        <v>15.45</v>
      </c>
      <c r="W153" s="231"/>
      <c r="X153" s="231" t="s">
        <v>178</v>
      </c>
      <c r="Y153" s="231" t="s">
        <v>144</v>
      </c>
      <c r="Z153" s="211"/>
      <c r="AA153" s="211"/>
      <c r="AB153" s="211"/>
      <c r="AC153" s="211"/>
      <c r="AD153" s="211"/>
      <c r="AE153" s="211"/>
      <c r="AF153" s="211"/>
      <c r="AG153" s="211" t="s">
        <v>179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2" x14ac:dyDescent="0.25">
      <c r="A154" s="228"/>
      <c r="B154" s="229"/>
      <c r="C154" s="278" t="s">
        <v>203</v>
      </c>
      <c r="D154" s="272"/>
      <c r="E154" s="273">
        <v>1.4850000000000001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1"/>
      <c r="AA154" s="211"/>
      <c r="AB154" s="211"/>
      <c r="AC154" s="211"/>
      <c r="AD154" s="211"/>
      <c r="AE154" s="211"/>
      <c r="AF154" s="211"/>
      <c r="AG154" s="211" t="s">
        <v>181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3" x14ac:dyDescent="0.25">
      <c r="A155" s="228"/>
      <c r="B155" s="229"/>
      <c r="C155" s="278" t="s">
        <v>323</v>
      </c>
      <c r="D155" s="272"/>
      <c r="E155" s="273">
        <v>0.27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31"/>
      <c r="Z155" s="211"/>
      <c r="AA155" s="211"/>
      <c r="AB155" s="211"/>
      <c r="AC155" s="211"/>
      <c r="AD155" s="211"/>
      <c r="AE155" s="211"/>
      <c r="AF155" s="211"/>
      <c r="AG155" s="211" t="s">
        <v>181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3" x14ac:dyDescent="0.25">
      <c r="A156" s="228"/>
      <c r="B156" s="229"/>
      <c r="C156" s="278" t="s">
        <v>324</v>
      </c>
      <c r="D156" s="272"/>
      <c r="E156" s="273">
        <v>0.20250000000000001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1"/>
      <c r="AA156" s="211"/>
      <c r="AB156" s="211"/>
      <c r="AC156" s="211"/>
      <c r="AD156" s="211"/>
      <c r="AE156" s="211"/>
      <c r="AF156" s="211"/>
      <c r="AG156" s="211" t="s">
        <v>181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3" x14ac:dyDescent="0.25">
      <c r="A157" s="228"/>
      <c r="B157" s="229"/>
      <c r="C157" s="278" t="s">
        <v>206</v>
      </c>
      <c r="D157" s="272"/>
      <c r="E157" s="273">
        <v>1.0125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1"/>
      <c r="AA157" s="211"/>
      <c r="AB157" s="211"/>
      <c r="AC157" s="211"/>
      <c r="AD157" s="211"/>
      <c r="AE157" s="211"/>
      <c r="AF157" s="211"/>
      <c r="AG157" s="211" t="s">
        <v>181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3" x14ac:dyDescent="0.25">
      <c r="A158" s="228"/>
      <c r="B158" s="229"/>
      <c r="C158" s="278" t="s">
        <v>207</v>
      </c>
      <c r="D158" s="272"/>
      <c r="E158" s="273">
        <v>0.60750000000000004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1"/>
      <c r="AA158" s="211"/>
      <c r="AB158" s="211"/>
      <c r="AC158" s="211"/>
      <c r="AD158" s="211"/>
      <c r="AE158" s="211"/>
      <c r="AF158" s="211"/>
      <c r="AG158" s="211" t="s">
        <v>181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3" x14ac:dyDescent="0.25">
      <c r="A159" s="228"/>
      <c r="B159" s="229"/>
      <c r="C159" s="278" t="s">
        <v>208</v>
      </c>
      <c r="D159" s="272"/>
      <c r="E159" s="273">
        <v>0.40500000000000003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1"/>
      <c r="AA159" s="211"/>
      <c r="AB159" s="211"/>
      <c r="AC159" s="211"/>
      <c r="AD159" s="211"/>
      <c r="AE159" s="211"/>
      <c r="AF159" s="211"/>
      <c r="AG159" s="211" t="s">
        <v>181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3" x14ac:dyDescent="0.25">
      <c r="A160" s="228"/>
      <c r="B160" s="229"/>
      <c r="C160" s="278" t="s">
        <v>209</v>
      </c>
      <c r="D160" s="272"/>
      <c r="E160" s="273">
        <v>2.4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31"/>
      <c r="Z160" s="211"/>
      <c r="AA160" s="211"/>
      <c r="AB160" s="211"/>
      <c r="AC160" s="211"/>
      <c r="AD160" s="211"/>
      <c r="AE160" s="211"/>
      <c r="AF160" s="211"/>
      <c r="AG160" s="211" t="s">
        <v>181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43">
        <v>33</v>
      </c>
      <c r="B161" s="244" t="s">
        <v>325</v>
      </c>
      <c r="C161" s="261" t="s">
        <v>326</v>
      </c>
      <c r="D161" s="245" t="s">
        <v>184</v>
      </c>
      <c r="E161" s="246">
        <v>12.512499999999999</v>
      </c>
      <c r="F161" s="247"/>
      <c r="G161" s="248">
        <f>ROUND(E161*F161,2)</f>
        <v>0</v>
      </c>
      <c r="H161" s="247"/>
      <c r="I161" s="248">
        <f>ROUND(E161*H161,2)</f>
        <v>0</v>
      </c>
      <c r="J161" s="247"/>
      <c r="K161" s="248">
        <f>ROUND(E161*J161,2)</f>
        <v>0</v>
      </c>
      <c r="L161" s="248">
        <v>21</v>
      </c>
      <c r="M161" s="248">
        <f>G161*(1+L161/100)</f>
        <v>0</v>
      </c>
      <c r="N161" s="246">
        <v>0</v>
      </c>
      <c r="O161" s="246">
        <f>ROUND(E161*N161,2)</f>
        <v>0</v>
      </c>
      <c r="P161" s="246">
        <v>1.4</v>
      </c>
      <c r="Q161" s="246">
        <f>ROUND(E161*P161,2)</f>
        <v>17.52</v>
      </c>
      <c r="R161" s="248"/>
      <c r="S161" s="248" t="s">
        <v>141</v>
      </c>
      <c r="T161" s="249" t="s">
        <v>141</v>
      </c>
      <c r="U161" s="231">
        <v>1.2569999999999999</v>
      </c>
      <c r="V161" s="231">
        <f>ROUND(E161*U161,2)</f>
        <v>15.73</v>
      </c>
      <c r="W161" s="231"/>
      <c r="X161" s="231" t="s">
        <v>178</v>
      </c>
      <c r="Y161" s="231" t="s">
        <v>144</v>
      </c>
      <c r="Z161" s="211"/>
      <c r="AA161" s="211"/>
      <c r="AB161" s="211"/>
      <c r="AC161" s="211"/>
      <c r="AD161" s="211"/>
      <c r="AE161" s="211"/>
      <c r="AF161" s="211"/>
      <c r="AG161" s="211" t="s">
        <v>179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2" x14ac:dyDescent="0.25">
      <c r="A162" s="228"/>
      <c r="B162" s="229"/>
      <c r="C162" s="278" t="s">
        <v>327</v>
      </c>
      <c r="D162" s="272"/>
      <c r="E162" s="273">
        <v>11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1"/>
      <c r="AA162" s="211"/>
      <c r="AB162" s="211"/>
      <c r="AC162" s="211"/>
      <c r="AD162" s="211"/>
      <c r="AE162" s="211"/>
      <c r="AF162" s="211"/>
      <c r="AG162" s="211" t="s">
        <v>181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3" x14ac:dyDescent="0.25">
      <c r="A163" s="228"/>
      <c r="B163" s="229"/>
      <c r="C163" s="278" t="s">
        <v>328</v>
      </c>
      <c r="D163" s="272"/>
      <c r="E163" s="273">
        <v>1.5125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1"/>
      <c r="AA163" s="211"/>
      <c r="AB163" s="211"/>
      <c r="AC163" s="211"/>
      <c r="AD163" s="211"/>
      <c r="AE163" s="211"/>
      <c r="AF163" s="211"/>
      <c r="AG163" s="211" t="s">
        <v>181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43">
        <v>34</v>
      </c>
      <c r="B164" s="244" t="s">
        <v>329</v>
      </c>
      <c r="C164" s="261" t="s">
        <v>330</v>
      </c>
      <c r="D164" s="245" t="s">
        <v>184</v>
      </c>
      <c r="E164" s="246">
        <v>74.7</v>
      </c>
      <c r="F164" s="247"/>
      <c r="G164" s="248">
        <f>ROUND(E164*F164,2)</f>
        <v>0</v>
      </c>
      <c r="H164" s="247"/>
      <c r="I164" s="248">
        <f>ROUND(E164*H164,2)</f>
        <v>0</v>
      </c>
      <c r="J164" s="247"/>
      <c r="K164" s="248">
        <f>ROUND(E164*J164,2)</f>
        <v>0</v>
      </c>
      <c r="L164" s="248">
        <v>21</v>
      </c>
      <c r="M164" s="248">
        <f>G164*(1+L164/100)</f>
        <v>0</v>
      </c>
      <c r="N164" s="246">
        <v>0</v>
      </c>
      <c r="O164" s="246">
        <f>ROUND(E164*N164,2)</f>
        <v>0</v>
      </c>
      <c r="P164" s="246">
        <v>1.4</v>
      </c>
      <c r="Q164" s="246">
        <f>ROUND(E164*P164,2)</f>
        <v>104.58</v>
      </c>
      <c r="R164" s="248"/>
      <c r="S164" s="248" t="s">
        <v>141</v>
      </c>
      <c r="T164" s="249" t="s">
        <v>141</v>
      </c>
      <c r="U164" s="231">
        <v>0.875</v>
      </c>
      <c r="V164" s="231">
        <f>ROUND(E164*U164,2)</f>
        <v>65.36</v>
      </c>
      <c r="W164" s="231"/>
      <c r="X164" s="231" t="s">
        <v>178</v>
      </c>
      <c r="Y164" s="231" t="s">
        <v>144</v>
      </c>
      <c r="Z164" s="211"/>
      <c r="AA164" s="211"/>
      <c r="AB164" s="211"/>
      <c r="AC164" s="211"/>
      <c r="AD164" s="211"/>
      <c r="AE164" s="211"/>
      <c r="AF164" s="211"/>
      <c r="AG164" s="211" t="s">
        <v>179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2" x14ac:dyDescent="0.25">
      <c r="A165" s="228"/>
      <c r="B165" s="229"/>
      <c r="C165" s="278" t="s">
        <v>331</v>
      </c>
      <c r="D165" s="272"/>
      <c r="E165" s="273">
        <v>74.7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31"/>
      <c r="Z165" s="211"/>
      <c r="AA165" s="211"/>
      <c r="AB165" s="211"/>
      <c r="AC165" s="211"/>
      <c r="AD165" s="211"/>
      <c r="AE165" s="211"/>
      <c r="AF165" s="211"/>
      <c r="AG165" s="211" t="s">
        <v>181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43">
        <v>35</v>
      </c>
      <c r="B166" s="244" t="s">
        <v>332</v>
      </c>
      <c r="C166" s="261" t="s">
        <v>333</v>
      </c>
      <c r="D166" s="245" t="s">
        <v>287</v>
      </c>
      <c r="E166" s="246">
        <v>21</v>
      </c>
      <c r="F166" s="247"/>
      <c r="G166" s="248">
        <f>ROUND(E166*F166,2)</f>
        <v>0</v>
      </c>
      <c r="H166" s="247"/>
      <c r="I166" s="248">
        <f>ROUND(E166*H166,2)</f>
        <v>0</v>
      </c>
      <c r="J166" s="247"/>
      <c r="K166" s="248">
        <f>ROUND(E166*J166,2)</f>
        <v>0</v>
      </c>
      <c r="L166" s="248">
        <v>21</v>
      </c>
      <c r="M166" s="248">
        <f>G166*(1+L166/100)</f>
        <v>0</v>
      </c>
      <c r="N166" s="246">
        <v>0</v>
      </c>
      <c r="O166" s="246">
        <f>ROUND(E166*N166,2)</f>
        <v>0</v>
      </c>
      <c r="P166" s="246">
        <v>0.11</v>
      </c>
      <c r="Q166" s="246">
        <f>ROUND(E166*P166,2)</f>
        <v>2.31</v>
      </c>
      <c r="R166" s="248"/>
      <c r="S166" s="248" t="s">
        <v>141</v>
      </c>
      <c r="T166" s="249" t="s">
        <v>141</v>
      </c>
      <c r="U166" s="231">
        <v>0.8</v>
      </c>
      <c r="V166" s="231">
        <f>ROUND(E166*U166,2)</f>
        <v>16.8</v>
      </c>
      <c r="W166" s="231"/>
      <c r="X166" s="231" t="s">
        <v>178</v>
      </c>
      <c r="Y166" s="231" t="s">
        <v>144</v>
      </c>
      <c r="Z166" s="211"/>
      <c r="AA166" s="211"/>
      <c r="AB166" s="211"/>
      <c r="AC166" s="211"/>
      <c r="AD166" s="211"/>
      <c r="AE166" s="211"/>
      <c r="AF166" s="211"/>
      <c r="AG166" s="211" t="s">
        <v>179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0" outlineLevel="2" x14ac:dyDescent="0.25">
      <c r="A167" s="228"/>
      <c r="B167" s="229"/>
      <c r="C167" s="278" t="s">
        <v>334</v>
      </c>
      <c r="D167" s="272"/>
      <c r="E167" s="273">
        <v>21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1"/>
      <c r="AA167" s="211"/>
      <c r="AB167" s="211"/>
      <c r="AC167" s="211"/>
      <c r="AD167" s="211"/>
      <c r="AE167" s="211"/>
      <c r="AF167" s="211"/>
      <c r="AG167" s="211" t="s">
        <v>181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43">
        <v>36</v>
      </c>
      <c r="B168" s="244" t="s">
        <v>335</v>
      </c>
      <c r="C168" s="261" t="s">
        <v>336</v>
      </c>
      <c r="D168" s="245" t="s">
        <v>287</v>
      </c>
      <c r="E168" s="246">
        <v>1.95</v>
      </c>
      <c r="F168" s="247"/>
      <c r="G168" s="248">
        <f>ROUND(E168*F168,2)</f>
        <v>0</v>
      </c>
      <c r="H168" s="247"/>
      <c r="I168" s="248">
        <f>ROUND(E168*H168,2)</f>
        <v>0</v>
      </c>
      <c r="J168" s="247"/>
      <c r="K168" s="248">
        <f>ROUND(E168*J168,2)</f>
        <v>0</v>
      </c>
      <c r="L168" s="248">
        <v>21</v>
      </c>
      <c r="M168" s="248">
        <f>G168*(1+L168/100)</f>
        <v>0</v>
      </c>
      <c r="N168" s="246">
        <v>0</v>
      </c>
      <c r="O168" s="246">
        <f>ROUND(E168*N168,2)</f>
        <v>0</v>
      </c>
      <c r="P168" s="246">
        <v>0.17599999999999999</v>
      </c>
      <c r="Q168" s="246">
        <f>ROUND(E168*P168,2)</f>
        <v>0.34</v>
      </c>
      <c r="R168" s="248"/>
      <c r="S168" s="248" t="s">
        <v>141</v>
      </c>
      <c r="T168" s="249" t="s">
        <v>141</v>
      </c>
      <c r="U168" s="231">
        <v>0.53</v>
      </c>
      <c r="V168" s="231">
        <f>ROUND(E168*U168,2)</f>
        <v>1.03</v>
      </c>
      <c r="W168" s="231"/>
      <c r="X168" s="231" t="s">
        <v>178</v>
      </c>
      <c r="Y168" s="231" t="s">
        <v>144</v>
      </c>
      <c r="Z168" s="211"/>
      <c r="AA168" s="211"/>
      <c r="AB168" s="211"/>
      <c r="AC168" s="211"/>
      <c r="AD168" s="211"/>
      <c r="AE168" s="211"/>
      <c r="AF168" s="211"/>
      <c r="AG168" s="211" t="s">
        <v>179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2" x14ac:dyDescent="0.25">
      <c r="A169" s="228"/>
      <c r="B169" s="229"/>
      <c r="C169" s="278" t="s">
        <v>337</v>
      </c>
      <c r="D169" s="272"/>
      <c r="E169" s="273">
        <v>0.85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1"/>
      <c r="AA169" s="211"/>
      <c r="AB169" s="211"/>
      <c r="AC169" s="211"/>
      <c r="AD169" s="211"/>
      <c r="AE169" s="211"/>
      <c r="AF169" s="211"/>
      <c r="AG169" s="211" t="s">
        <v>181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3" x14ac:dyDescent="0.25">
      <c r="A170" s="228"/>
      <c r="B170" s="229"/>
      <c r="C170" s="278" t="s">
        <v>338</v>
      </c>
      <c r="D170" s="272"/>
      <c r="E170" s="273">
        <v>0.55000000000000004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31"/>
      <c r="Z170" s="211"/>
      <c r="AA170" s="211"/>
      <c r="AB170" s="211"/>
      <c r="AC170" s="211"/>
      <c r="AD170" s="211"/>
      <c r="AE170" s="211"/>
      <c r="AF170" s="211"/>
      <c r="AG170" s="211" t="s">
        <v>181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3" x14ac:dyDescent="0.25">
      <c r="A171" s="228"/>
      <c r="B171" s="229"/>
      <c r="C171" s="278" t="s">
        <v>339</v>
      </c>
      <c r="D171" s="272"/>
      <c r="E171" s="273">
        <v>0.55000000000000004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31"/>
      <c r="Z171" s="211"/>
      <c r="AA171" s="211"/>
      <c r="AB171" s="211"/>
      <c r="AC171" s="211"/>
      <c r="AD171" s="211"/>
      <c r="AE171" s="211"/>
      <c r="AF171" s="211"/>
      <c r="AG171" s="211" t="s">
        <v>181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43">
        <v>37</v>
      </c>
      <c r="B172" s="244" t="s">
        <v>340</v>
      </c>
      <c r="C172" s="261" t="s">
        <v>341</v>
      </c>
      <c r="D172" s="245" t="s">
        <v>177</v>
      </c>
      <c r="E172" s="246">
        <v>2</v>
      </c>
      <c r="F172" s="247"/>
      <c r="G172" s="248">
        <f>ROUND(E172*F172,2)</f>
        <v>0</v>
      </c>
      <c r="H172" s="247"/>
      <c r="I172" s="248">
        <f>ROUND(E172*H172,2)</f>
        <v>0</v>
      </c>
      <c r="J172" s="247"/>
      <c r="K172" s="248">
        <f>ROUND(E172*J172,2)</f>
        <v>0</v>
      </c>
      <c r="L172" s="248">
        <v>21</v>
      </c>
      <c r="M172" s="248">
        <f>G172*(1+L172/100)</f>
        <v>0</v>
      </c>
      <c r="N172" s="246">
        <v>0</v>
      </c>
      <c r="O172" s="246">
        <f>ROUND(E172*N172,2)</f>
        <v>0</v>
      </c>
      <c r="P172" s="246">
        <v>1.9E-2</v>
      </c>
      <c r="Q172" s="246">
        <f>ROUND(E172*P172,2)</f>
        <v>0.04</v>
      </c>
      <c r="R172" s="248"/>
      <c r="S172" s="248" t="s">
        <v>157</v>
      </c>
      <c r="T172" s="249" t="s">
        <v>235</v>
      </c>
      <c r="U172" s="231">
        <v>0.2</v>
      </c>
      <c r="V172" s="231">
        <f>ROUND(E172*U172,2)</f>
        <v>0.4</v>
      </c>
      <c r="W172" s="231"/>
      <c r="X172" s="231" t="s">
        <v>178</v>
      </c>
      <c r="Y172" s="231" t="s">
        <v>144</v>
      </c>
      <c r="Z172" s="211"/>
      <c r="AA172" s="211"/>
      <c r="AB172" s="211"/>
      <c r="AC172" s="211"/>
      <c r="AD172" s="211"/>
      <c r="AE172" s="211"/>
      <c r="AF172" s="211"/>
      <c r="AG172" s="211" t="s">
        <v>179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2" x14ac:dyDescent="0.25">
      <c r="A173" s="228"/>
      <c r="B173" s="229"/>
      <c r="C173" s="278" t="s">
        <v>342</v>
      </c>
      <c r="D173" s="272"/>
      <c r="E173" s="273">
        <v>1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31"/>
      <c r="Z173" s="211"/>
      <c r="AA173" s="211"/>
      <c r="AB173" s="211"/>
      <c r="AC173" s="211"/>
      <c r="AD173" s="211"/>
      <c r="AE173" s="211"/>
      <c r="AF173" s="211"/>
      <c r="AG173" s="211" t="s">
        <v>181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3" x14ac:dyDescent="0.25">
      <c r="A174" s="228"/>
      <c r="B174" s="229"/>
      <c r="C174" s="278" t="s">
        <v>343</v>
      </c>
      <c r="D174" s="272"/>
      <c r="E174" s="273">
        <v>1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1"/>
      <c r="AA174" s="211"/>
      <c r="AB174" s="211"/>
      <c r="AC174" s="211"/>
      <c r="AD174" s="211"/>
      <c r="AE174" s="211"/>
      <c r="AF174" s="211"/>
      <c r="AG174" s="211" t="s">
        <v>181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5">
      <c r="A175" s="243">
        <v>38</v>
      </c>
      <c r="B175" s="244" t="s">
        <v>344</v>
      </c>
      <c r="C175" s="261" t="s">
        <v>345</v>
      </c>
      <c r="D175" s="245" t="s">
        <v>346</v>
      </c>
      <c r="E175" s="246">
        <v>1</v>
      </c>
      <c r="F175" s="247"/>
      <c r="G175" s="248">
        <f>ROUND(E175*F175,2)</f>
        <v>0</v>
      </c>
      <c r="H175" s="247"/>
      <c r="I175" s="248">
        <f>ROUND(E175*H175,2)</f>
        <v>0</v>
      </c>
      <c r="J175" s="247"/>
      <c r="K175" s="248">
        <f>ROUND(E175*J175,2)</f>
        <v>0</v>
      </c>
      <c r="L175" s="248">
        <v>21</v>
      </c>
      <c r="M175" s="248">
        <f>G175*(1+L175/100)</f>
        <v>0</v>
      </c>
      <c r="N175" s="246">
        <v>0</v>
      </c>
      <c r="O175" s="246">
        <f>ROUND(E175*N175,2)</f>
        <v>0</v>
      </c>
      <c r="P175" s="246">
        <v>1.7000000000000001E-2</v>
      </c>
      <c r="Q175" s="246">
        <f>ROUND(E175*P175,2)</f>
        <v>0.02</v>
      </c>
      <c r="R175" s="248"/>
      <c r="S175" s="248" t="s">
        <v>157</v>
      </c>
      <c r="T175" s="249" t="s">
        <v>235</v>
      </c>
      <c r="U175" s="231">
        <v>0.18</v>
      </c>
      <c r="V175" s="231">
        <f>ROUND(E175*U175,2)</f>
        <v>0.18</v>
      </c>
      <c r="W175" s="231"/>
      <c r="X175" s="231" t="s">
        <v>178</v>
      </c>
      <c r="Y175" s="231" t="s">
        <v>144</v>
      </c>
      <c r="Z175" s="211"/>
      <c r="AA175" s="211"/>
      <c r="AB175" s="211"/>
      <c r="AC175" s="211"/>
      <c r="AD175" s="211"/>
      <c r="AE175" s="211"/>
      <c r="AF175" s="211"/>
      <c r="AG175" s="211" t="s">
        <v>179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2" x14ac:dyDescent="0.25">
      <c r="A176" s="228"/>
      <c r="B176" s="229"/>
      <c r="C176" s="262" t="s">
        <v>703</v>
      </c>
      <c r="D176" s="250"/>
      <c r="E176" s="250"/>
      <c r="F176" s="250"/>
      <c r="G176" s="250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1"/>
      <c r="AA176" s="211"/>
      <c r="AB176" s="211"/>
      <c r="AC176" s="211"/>
      <c r="AD176" s="211"/>
      <c r="AE176" s="211"/>
      <c r="AF176" s="211"/>
      <c r="AG176" s="211" t="s">
        <v>147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3" x14ac:dyDescent="0.25">
      <c r="A177" s="228"/>
      <c r="B177" s="229"/>
      <c r="C177" s="264" t="s">
        <v>347</v>
      </c>
      <c r="D177" s="259"/>
      <c r="E177" s="259"/>
      <c r="F177" s="259"/>
      <c r="G177" s="259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1"/>
      <c r="AA177" s="211"/>
      <c r="AB177" s="211"/>
      <c r="AC177" s="211"/>
      <c r="AD177" s="211"/>
      <c r="AE177" s="211"/>
      <c r="AF177" s="211"/>
      <c r="AG177" s="211" t="s">
        <v>147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5">
      <c r="A178" s="243">
        <v>39</v>
      </c>
      <c r="B178" s="244" t="s">
        <v>348</v>
      </c>
      <c r="C178" s="261" t="s">
        <v>349</v>
      </c>
      <c r="D178" s="245" t="s">
        <v>166</v>
      </c>
      <c r="E178" s="246">
        <v>1</v>
      </c>
      <c r="F178" s="247"/>
      <c r="G178" s="248">
        <f>ROUND(E178*F178,2)</f>
        <v>0</v>
      </c>
      <c r="H178" s="247"/>
      <c r="I178" s="248">
        <f>ROUND(E178*H178,2)</f>
        <v>0</v>
      </c>
      <c r="J178" s="247"/>
      <c r="K178" s="248">
        <f>ROUND(E178*J178,2)</f>
        <v>0</v>
      </c>
      <c r="L178" s="248">
        <v>21</v>
      </c>
      <c r="M178" s="248">
        <f>G178*(1+L178/100)</f>
        <v>0</v>
      </c>
      <c r="N178" s="246">
        <v>0</v>
      </c>
      <c r="O178" s="246">
        <f>ROUND(E178*N178,2)</f>
        <v>0</v>
      </c>
      <c r="P178" s="246">
        <v>1.7000000000000001E-2</v>
      </c>
      <c r="Q178" s="246">
        <f>ROUND(E178*P178,2)</f>
        <v>0.02</v>
      </c>
      <c r="R178" s="248"/>
      <c r="S178" s="248" t="s">
        <v>157</v>
      </c>
      <c r="T178" s="249" t="s">
        <v>235</v>
      </c>
      <c r="U178" s="231">
        <v>0.18</v>
      </c>
      <c r="V178" s="231">
        <f>ROUND(E178*U178,2)</f>
        <v>0.18</v>
      </c>
      <c r="W178" s="231"/>
      <c r="X178" s="231" t="s">
        <v>178</v>
      </c>
      <c r="Y178" s="231" t="s">
        <v>144</v>
      </c>
      <c r="Z178" s="211"/>
      <c r="AA178" s="211"/>
      <c r="AB178" s="211"/>
      <c r="AC178" s="211"/>
      <c r="AD178" s="211"/>
      <c r="AE178" s="211"/>
      <c r="AF178" s="211"/>
      <c r="AG178" s="211" t="s">
        <v>179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2" x14ac:dyDescent="0.25">
      <c r="A179" s="228"/>
      <c r="B179" s="229"/>
      <c r="C179" s="262" t="s">
        <v>704</v>
      </c>
      <c r="D179" s="250"/>
      <c r="E179" s="250"/>
      <c r="F179" s="250"/>
      <c r="G179" s="250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1"/>
      <c r="AA179" s="211"/>
      <c r="AB179" s="211"/>
      <c r="AC179" s="211"/>
      <c r="AD179" s="211"/>
      <c r="AE179" s="211"/>
      <c r="AF179" s="211"/>
      <c r="AG179" s="211" t="s">
        <v>147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3" x14ac:dyDescent="0.25">
      <c r="A180" s="228"/>
      <c r="B180" s="229"/>
      <c r="C180" s="264" t="s">
        <v>705</v>
      </c>
      <c r="D180" s="259"/>
      <c r="E180" s="259"/>
      <c r="F180" s="259"/>
      <c r="G180" s="259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1"/>
      <c r="AA180" s="211"/>
      <c r="AB180" s="211"/>
      <c r="AC180" s="211"/>
      <c r="AD180" s="211"/>
      <c r="AE180" s="211"/>
      <c r="AF180" s="211"/>
      <c r="AG180" s="211" t="s">
        <v>147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3" x14ac:dyDescent="0.25">
      <c r="A181" s="228"/>
      <c r="B181" s="229"/>
      <c r="C181" s="264" t="s">
        <v>350</v>
      </c>
      <c r="D181" s="259"/>
      <c r="E181" s="259"/>
      <c r="F181" s="259"/>
      <c r="G181" s="259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31"/>
      <c r="Z181" s="211"/>
      <c r="AA181" s="211"/>
      <c r="AB181" s="211"/>
      <c r="AC181" s="211"/>
      <c r="AD181" s="211"/>
      <c r="AE181" s="211"/>
      <c r="AF181" s="211"/>
      <c r="AG181" s="211" t="s">
        <v>147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43">
        <v>40</v>
      </c>
      <c r="B182" s="244" t="s">
        <v>351</v>
      </c>
      <c r="C182" s="261" t="s">
        <v>352</v>
      </c>
      <c r="D182" s="245" t="s">
        <v>166</v>
      </c>
      <c r="E182" s="246">
        <v>1</v>
      </c>
      <c r="F182" s="247"/>
      <c r="G182" s="248">
        <f>ROUND(E182*F182,2)</f>
        <v>0</v>
      </c>
      <c r="H182" s="247"/>
      <c r="I182" s="248">
        <f>ROUND(E182*H182,2)</f>
        <v>0</v>
      </c>
      <c r="J182" s="247"/>
      <c r="K182" s="248">
        <f>ROUND(E182*J182,2)</f>
        <v>0</v>
      </c>
      <c r="L182" s="248">
        <v>21</v>
      </c>
      <c r="M182" s="248">
        <f>G182*(1+L182/100)</f>
        <v>0</v>
      </c>
      <c r="N182" s="246">
        <v>0</v>
      </c>
      <c r="O182" s="246">
        <f>ROUND(E182*N182,2)</f>
        <v>0</v>
      </c>
      <c r="P182" s="246">
        <v>1.7000000000000001E-2</v>
      </c>
      <c r="Q182" s="246">
        <f>ROUND(E182*P182,2)</f>
        <v>0.02</v>
      </c>
      <c r="R182" s="248"/>
      <c r="S182" s="248" t="s">
        <v>157</v>
      </c>
      <c r="T182" s="249" t="s">
        <v>235</v>
      </c>
      <c r="U182" s="231">
        <v>0.18</v>
      </c>
      <c r="V182" s="231">
        <f>ROUND(E182*U182,2)</f>
        <v>0.18</v>
      </c>
      <c r="W182" s="231"/>
      <c r="X182" s="231" t="s">
        <v>178</v>
      </c>
      <c r="Y182" s="231" t="s">
        <v>144</v>
      </c>
      <c r="Z182" s="211"/>
      <c r="AA182" s="211"/>
      <c r="AB182" s="211"/>
      <c r="AC182" s="211"/>
      <c r="AD182" s="211"/>
      <c r="AE182" s="211"/>
      <c r="AF182" s="211"/>
      <c r="AG182" s="211" t="s">
        <v>179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2" x14ac:dyDescent="0.25">
      <c r="A183" s="228"/>
      <c r="B183" s="229"/>
      <c r="C183" s="262" t="s">
        <v>704</v>
      </c>
      <c r="D183" s="250"/>
      <c r="E183" s="250"/>
      <c r="F183" s="250"/>
      <c r="G183" s="250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1"/>
      <c r="AA183" s="211"/>
      <c r="AB183" s="211"/>
      <c r="AC183" s="211"/>
      <c r="AD183" s="211"/>
      <c r="AE183" s="211"/>
      <c r="AF183" s="211"/>
      <c r="AG183" s="211" t="s">
        <v>147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3" x14ac:dyDescent="0.25">
      <c r="A184" s="228"/>
      <c r="B184" s="229"/>
      <c r="C184" s="264" t="s">
        <v>706</v>
      </c>
      <c r="D184" s="259"/>
      <c r="E184" s="259"/>
      <c r="F184" s="259"/>
      <c r="G184" s="259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1"/>
      <c r="AA184" s="211"/>
      <c r="AB184" s="211"/>
      <c r="AC184" s="211"/>
      <c r="AD184" s="211"/>
      <c r="AE184" s="211"/>
      <c r="AF184" s="211"/>
      <c r="AG184" s="211" t="s">
        <v>147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3" x14ac:dyDescent="0.25">
      <c r="A185" s="228"/>
      <c r="B185" s="229"/>
      <c r="C185" s="264" t="s">
        <v>707</v>
      </c>
      <c r="D185" s="259"/>
      <c r="E185" s="259"/>
      <c r="F185" s="259"/>
      <c r="G185" s="259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1"/>
      <c r="AA185" s="211"/>
      <c r="AB185" s="211"/>
      <c r="AC185" s="211"/>
      <c r="AD185" s="211"/>
      <c r="AE185" s="211"/>
      <c r="AF185" s="211"/>
      <c r="AG185" s="211" t="s">
        <v>147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3" x14ac:dyDescent="0.25">
      <c r="A186" s="228"/>
      <c r="B186" s="229"/>
      <c r="C186" s="264" t="s">
        <v>350</v>
      </c>
      <c r="D186" s="259"/>
      <c r="E186" s="259"/>
      <c r="F186" s="259"/>
      <c r="G186" s="259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31"/>
      <c r="Z186" s="211"/>
      <c r="AA186" s="211"/>
      <c r="AB186" s="211"/>
      <c r="AC186" s="211"/>
      <c r="AD186" s="211"/>
      <c r="AE186" s="211"/>
      <c r="AF186" s="211"/>
      <c r="AG186" s="211" t="s">
        <v>147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43">
        <v>41</v>
      </c>
      <c r="B187" s="244" t="s">
        <v>353</v>
      </c>
      <c r="C187" s="261" t="s">
        <v>354</v>
      </c>
      <c r="D187" s="245" t="s">
        <v>189</v>
      </c>
      <c r="E187" s="246">
        <v>25</v>
      </c>
      <c r="F187" s="247"/>
      <c r="G187" s="248">
        <f>ROUND(E187*F187,2)</f>
        <v>0</v>
      </c>
      <c r="H187" s="247"/>
      <c r="I187" s="248">
        <f>ROUND(E187*H187,2)</f>
        <v>0</v>
      </c>
      <c r="J187" s="247"/>
      <c r="K187" s="248">
        <f>ROUND(E187*J187,2)</f>
        <v>0</v>
      </c>
      <c r="L187" s="248">
        <v>21</v>
      </c>
      <c r="M187" s="248">
        <f>G187*(1+L187/100)</f>
        <v>0</v>
      </c>
      <c r="N187" s="246">
        <v>0</v>
      </c>
      <c r="O187" s="246">
        <f>ROUND(E187*N187,2)</f>
        <v>0</v>
      </c>
      <c r="P187" s="246">
        <v>4.5999999999999999E-2</v>
      </c>
      <c r="Q187" s="246">
        <f>ROUND(E187*P187,2)</f>
        <v>1.1499999999999999</v>
      </c>
      <c r="R187" s="248"/>
      <c r="S187" s="248" t="s">
        <v>141</v>
      </c>
      <c r="T187" s="249" t="s">
        <v>141</v>
      </c>
      <c r="U187" s="231">
        <v>0.26</v>
      </c>
      <c r="V187" s="231">
        <f>ROUND(E187*U187,2)</f>
        <v>6.5</v>
      </c>
      <c r="W187" s="231"/>
      <c r="X187" s="231" t="s">
        <v>178</v>
      </c>
      <c r="Y187" s="231" t="s">
        <v>144</v>
      </c>
      <c r="Z187" s="211"/>
      <c r="AA187" s="211"/>
      <c r="AB187" s="211"/>
      <c r="AC187" s="211"/>
      <c r="AD187" s="211"/>
      <c r="AE187" s="211"/>
      <c r="AF187" s="211"/>
      <c r="AG187" s="211" t="s">
        <v>179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2" x14ac:dyDescent="0.25">
      <c r="A188" s="228"/>
      <c r="B188" s="229"/>
      <c r="C188" s="278" t="s">
        <v>355</v>
      </c>
      <c r="D188" s="272"/>
      <c r="E188" s="273">
        <v>25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1"/>
      <c r="AA188" s="211"/>
      <c r="AB188" s="211"/>
      <c r="AC188" s="211"/>
      <c r="AD188" s="211"/>
      <c r="AE188" s="211"/>
      <c r="AF188" s="211"/>
      <c r="AG188" s="211" t="s">
        <v>181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43">
        <v>42</v>
      </c>
      <c r="B189" s="244" t="s">
        <v>356</v>
      </c>
      <c r="C189" s="261" t="s">
        <v>357</v>
      </c>
      <c r="D189" s="245" t="s">
        <v>189</v>
      </c>
      <c r="E189" s="246">
        <v>20</v>
      </c>
      <c r="F189" s="247"/>
      <c r="G189" s="248">
        <f>ROUND(E189*F189,2)</f>
        <v>0</v>
      </c>
      <c r="H189" s="247"/>
      <c r="I189" s="248">
        <f>ROUND(E189*H189,2)</f>
        <v>0</v>
      </c>
      <c r="J189" s="247"/>
      <c r="K189" s="248">
        <f>ROUND(E189*J189,2)</f>
        <v>0</v>
      </c>
      <c r="L189" s="248">
        <v>21</v>
      </c>
      <c r="M189" s="248">
        <f>G189*(1+L189/100)</f>
        <v>0</v>
      </c>
      <c r="N189" s="246">
        <v>0</v>
      </c>
      <c r="O189" s="246">
        <f>ROUND(E189*N189,2)</f>
        <v>0</v>
      </c>
      <c r="P189" s="246">
        <v>5.8999999999999997E-2</v>
      </c>
      <c r="Q189" s="246">
        <f>ROUND(E189*P189,2)</f>
        <v>1.18</v>
      </c>
      <c r="R189" s="248"/>
      <c r="S189" s="248" t="s">
        <v>141</v>
      </c>
      <c r="T189" s="249" t="s">
        <v>141</v>
      </c>
      <c r="U189" s="231">
        <v>0.3</v>
      </c>
      <c r="V189" s="231">
        <f>ROUND(E189*U189,2)</f>
        <v>6</v>
      </c>
      <c r="W189" s="231"/>
      <c r="X189" s="231" t="s">
        <v>178</v>
      </c>
      <c r="Y189" s="231" t="s">
        <v>144</v>
      </c>
      <c r="Z189" s="211"/>
      <c r="AA189" s="211"/>
      <c r="AB189" s="211"/>
      <c r="AC189" s="211"/>
      <c r="AD189" s="211"/>
      <c r="AE189" s="211"/>
      <c r="AF189" s="211"/>
      <c r="AG189" s="211" t="s">
        <v>179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2" x14ac:dyDescent="0.25">
      <c r="A190" s="228"/>
      <c r="B190" s="229"/>
      <c r="C190" s="278" t="s">
        <v>358</v>
      </c>
      <c r="D190" s="272"/>
      <c r="E190" s="273">
        <v>14.75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1"/>
      <c r="AA190" s="211"/>
      <c r="AB190" s="211"/>
      <c r="AC190" s="211"/>
      <c r="AD190" s="211"/>
      <c r="AE190" s="211"/>
      <c r="AF190" s="211"/>
      <c r="AG190" s="211" t="s">
        <v>181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3" x14ac:dyDescent="0.25">
      <c r="A191" s="228"/>
      <c r="B191" s="229"/>
      <c r="C191" s="278" t="s">
        <v>359</v>
      </c>
      <c r="D191" s="272"/>
      <c r="E191" s="273">
        <v>5.25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31"/>
      <c r="Z191" s="211"/>
      <c r="AA191" s="211"/>
      <c r="AB191" s="211"/>
      <c r="AC191" s="211"/>
      <c r="AD191" s="211"/>
      <c r="AE191" s="211"/>
      <c r="AF191" s="211"/>
      <c r="AG191" s="211" t="s">
        <v>181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5">
      <c r="A192" s="252">
        <v>43</v>
      </c>
      <c r="B192" s="253" t="s">
        <v>360</v>
      </c>
      <c r="C192" s="263" t="s">
        <v>361</v>
      </c>
      <c r="D192" s="254" t="s">
        <v>362</v>
      </c>
      <c r="E192" s="255">
        <v>154.06990999999999</v>
      </c>
      <c r="F192" s="256"/>
      <c r="G192" s="257">
        <f>ROUND(E192*F192,2)</f>
        <v>0</v>
      </c>
      <c r="H192" s="256"/>
      <c r="I192" s="257">
        <f>ROUND(E192*H192,2)</f>
        <v>0</v>
      </c>
      <c r="J192" s="256"/>
      <c r="K192" s="257">
        <f>ROUND(E192*J192,2)</f>
        <v>0</v>
      </c>
      <c r="L192" s="257">
        <v>21</v>
      </c>
      <c r="M192" s="257">
        <f>G192*(1+L192/100)</f>
        <v>0</v>
      </c>
      <c r="N192" s="255">
        <v>0</v>
      </c>
      <c r="O192" s="255">
        <f>ROUND(E192*N192,2)</f>
        <v>0</v>
      </c>
      <c r="P192" s="255">
        <v>0</v>
      </c>
      <c r="Q192" s="255">
        <f>ROUND(E192*P192,2)</f>
        <v>0</v>
      </c>
      <c r="R192" s="257"/>
      <c r="S192" s="257" t="s">
        <v>141</v>
      </c>
      <c r="T192" s="258" t="s">
        <v>141</v>
      </c>
      <c r="U192" s="231">
        <v>0.93300000000000005</v>
      </c>
      <c r="V192" s="231">
        <f>ROUND(E192*U192,2)</f>
        <v>143.75</v>
      </c>
      <c r="W192" s="231"/>
      <c r="X192" s="231" t="s">
        <v>363</v>
      </c>
      <c r="Y192" s="231" t="s">
        <v>144</v>
      </c>
      <c r="Z192" s="211"/>
      <c r="AA192" s="211"/>
      <c r="AB192" s="211"/>
      <c r="AC192" s="211"/>
      <c r="AD192" s="211"/>
      <c r="AE192" s="211"/>
      <c r="AF192" s="211"/>
      <c r="AG192" s="211" t="s">
        <v>364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52">
        <v>44</v>
      </c>
      <c r="B193" s="253" t="s">
        <v>365</v>
      </c>
      <c r="C193" s="263" t="s">
        <v>366</v>
      </c>
      <c r="D193" s="254" t="s">
        <v>362</v>
      </c>
      <c r="E193" s="255">
        <v>154.06990999999999</v>
      </c>
      <c r="F193" s="256"/>
      <c r="G193" s="257">
        <f>ROUND(E193*F193,2)</f>
        <v>0</v>
      </c>
      <c r="H193" s="256"/>
      <c r="I193" s="257">
        <f>ROUND(E193*H193,2)</f>
        <v>0</v>
      </c>
      <c r="J193" s="256"/>
      <c r="K193" s="257">
        <f>ROUND(E193*J193,2)</f>
        <v>0</v>
      </c>
      <c r="L193" s="257">
        <v>21</v>
      </c>
      <c r="M193" s="257">
        <f>G193*(1+L193/100)</f>
        <v>0</v>
      </c>
      <c r="N193" s="255">
        <v>0</v>
      </c>
      <c r="O193" s="255">
        <f>ROUND(E193*N193,2)</f>
        <v>0</v>
      </c>
      <c r="P193" s="255">
        <v>0</v>
      </c>
      <c r="Q193" s="255">
        <f>ROUND(E193*P193,2)</f>
        <v>0</v>
      </c>
      <c r="R193" s="257"/>
      <c r="S193" s="257" t="s">
        <v>141</v>
      </c>
      <c r="T193" s="258" t="s">
        <v>141</v>
      </c>
      <c r="U193" s="231">
        <v>0.49</v>
      </c>
      <c r="V193" s="231">
        <f>ROUND(E193*U193,2)</f>
        <v>75.489999999999995</v>
      </c>
      <c r="W193" s="231"/>
      <c r="X193" s="231" t="s">
        <v>363</v>
      </c>
      <c r="Y193" s="231" t="s">
        <v>144</v>
      </c>
      <c r="Z193" s="211"/>
      <c r="AA193" s="211"/>
      <c r="AB193" s="211"/>
      <c r="AC193" s="211"/>
      <c r="AD193" s="211"/>
      <c r="AE193" s="211"/>
      <c r="AF193" s="211"/>
      <c r="AG193" s="211" t="s">
        <v>364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52">
        <v>45</v>
      </c>
      <c r="B194" s="253" t="s">
        <v>367</v>
      </c>
      <c r="C194" s="263" t="s">
        <v>368</v>
      </c>
      <c r="D194" s="254" t="s">
        <v>362</v>
      </c>
      <c r="E194" s="255">
        <v>2927.3281999999999</v>
      </c>
      <c r="F194" s="256"/>
      <c r="G194" s="257">
        <f>ROUND(E194*F194,2)</f>
        <v>0</v>
      </c>
      <c r="H194" s="256"/>
      <c r="I194" s="257">
        <f>ROUND(E194*H194,2)</f>
        <v>0</v>
      </c>
      <c r="J194" s="256"/>
      <c r="K194" s="257">
        <f>ROUND(E194*J194,2)</f>
        <v>0</v>
      </c>
      <c r="L194" s="257">
        <v>21</v>
      </c>
      <c r="M194" s="257">
        <f>G194*(1+L194/100)</f>
        <v>0</v>
      </c>
      <c r="N194" s="255">
        <v>0</v>
      </c>
      <c r="O194" s="255">
        <f>ROUND(E194*N194,2)</f>
        <v>0</v>
      </c>
      <c r="P194" s="255">
        <v>0</v>
      </c>
      <c r="Q194" s="255">
        <f>ROUND(E194*P194,2)</f>
        <v>0</v>
      </c>
      <c r="R194" s="257"/>
      <c r="S194" s="257" t="s">
        <v>141</v>
      </c>
      <c r="T194" s="258" t="s">
        <v>141</v>
      </c>
      <c r="U194" s="231">
        <v>0</v>
      </c>
      <c r="V194" s="231">
        <f>ROUND(E194*U194,2)</f>
        <v>0</v>
      </c>
      <c r="W194" s="231"/>
      <c r="X194" s="231" t="s">
        <v>363</v>
      </c>
      <c r="Y194" s="231" t="s">
        <v>144</v>
      </c>
      <c r="Z194" s="211"/>
      <c r="AA194" s="211"/>
      <c r="AB194" s="211"/>
      <c r="AC194" s="211"/>
      <c r="AD194" s="211"/>
      <c r="AE194" s="211"/>
      <c r="AF194" s="211"/>
      <c r="AG194" s="211" t="s">
        <v>364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52">
        <v>46</v>
      </c>
      <c r="B195" s="253" t="s">
        <v>369</v>
      </c>
      <c r="C195" s="263" t="s">
        <v>370</v>
      </c>
      <c r="D195" s="254" t="s">
        <v>362</v>
      </c>
      <c r="E195" s="255">
        <v>154.06990999999999</v>
      </c>
      <c r="F195" s="256"/>
      <c r="G195" s="257">
        <f>ROUND(E195*F195,2)</f>
        <v>0</v>
      </c>
      <c r="H195" s="256"/>
      <c r="I195" s="257">
        <f>ROUND(E195*H195,2)</f>
        <v>0</v>
      </c>
      <c r="J195" s="256"/>
      <c r="K195" s="257">
        <f>ROUND(E195*J195,2)</f>
        <v>0</v>
      </c>
      <c r="L195" s="257">
        <v>21</v>
      </c>
      <c r="M195" s="257">
        <f>G195*(1+L195/100)</f>
        <v>0</v>
      </c>
      <c r="N195" s="255">
        <v>0</v>
      </c>
      <c r="O195" s="255">
        <f>ROUND(E195*N195,2)</f>
        <v>0</v>
      </c>
      <c r="P195" s="255">
        <v>0</v>
      </c>
      <c r="Q195" s="255">
        <f>ROUND(E195*P195,2)</f>
        <v>0</v>
      </c>
      <c r="R195" s="257"/>
      <c r="S195" s="257" t="s">
        <v>141</v>
      </c>
      <c r="T195" s="258" t="s">
        <v>141</v>
      </c>
      <c r="U195" s="231">
        <v>0.94199999999999995</v>
      </c>
      <c r="V195" s="231">
        <f>ROUND(E195*U195,2)</f>
        <v>145.13</v>
      </c>
      <c r="W195" s="231"/>
      <c r="X195" s="231" t="s">
        <v>363</v>
      </c>
      <c r="Y195" s="231" t="s">
        <v>144</v>
      </c>
      <c r="Z195" s="211"/>
      <c r="AA195" s="211"/>
      <c r="AB195" s="211"/>
      <c r="AC195" s="211"/>
      <c r="AD195" s="211"/>
      <c r="AE195" s="211"/>
      <c r="AF195" s="211"/>
      <c r="AG195" s="211" t="s">
        <v>364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5">
      <c r="A196" s="252">
        <v>47</v>
      </c>
      <c r="B196" s="253" t="s">
        <v>371</v>
      </c>
      <c r="C196" s="263" t="s">
        <v>372</v>
      </c>
      <c r="D196" s="254" t="s">
        <v>362</v>
      </c>
      <c r="E196" s="255">
        <v>770.34952999999996</v>
      </c>
      <c r="F196" s="256"/>
      <c r="G196" s="257">
        <f>ROUND(E196*F196,2)</f>
        <v>0</v>
      </c>
      <c r="H196" s="256"/>
      <c r="I196" s="257">
        <f>ROUND(E196*H196,2)</f>
        <v>0</v>
      </c>
      <c r="J196" s="256"/>
      <c r="K196" s="257">
        <f>ROUND(E196*J196,2)</f>
        <v>0</v>
      </c>
      <c r="L196" s="257">
        <v>21</v>
      </c>
      <c r="M196" s="257">
        <f>G196*(1+L196/100)</f>
        <v>0</v>
      </c>
      <c r="N196" s="255">
        <v>0</v>
      </c>
      <c r="O196" s="255">
        <f>ROUND(E196*N196,2)</f>
        <v>0</v>
      </c>
      <c r="P196" s="255">
        <v>0</v>
      </c>
      <c r="Q196" s="255">
        <f>ROUND(E196*P196,2)</f>
        <v>0</v>
      </c>
      <c r="R196" s="257"/>
      <c r="S196" s="257" t="s">
        <v>141</v>
      </c>
      <c r="T196" s="258" t="s">
        <v>141</v>
      </c>
      <c r="U196" s="231">
        <v>0.105</v>
      </c>
      <c r="V196" s="231">
        <f>ROUND(E196*U196,2)</f>
        <v>80.89</v>
      </c>
      <c r="W196" s="231"/>
      <c r="X196" s="231" t="s">
        <v>363</v>
      </c>
      <c r="Y196" s="231" t="s">
        <v>144</v>
      </c>
      <c r="Z196" s="211"/>
      <c r="AA196" s="211"/>
      <c r="AB196" s="211"/>
      <c r="AC196" s="211"/>
      <c r="AD196" s="211"/>
      <c r="AE196" s="211"/>
      <c r="AF196" s="211"/>
      <c r="AG196" s="211" t="s">
        <v>364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ht="20" outlineLevel="1" x14ac:dyDescent="0.25">
      <c r="A197" s="252">
        <v>48</v>
      </c>
      <c r="B197" s="253" t="s">
        <v>373</v>
      </c>
      <c r="C197" s="263" t="s">
        <v>374</v>
      </c>
      <c r="D197" s="254" t="s">
        <v>362</v>
      </c>
      <c r="E197" s="255">
        <v>154.06990999999999</v>
      </c>
      <c r="F197" s="256"/>
      <c r="G197" s="257">
        <f>ROUND(E197*F197,2)</f>
        <v>0</v>
      </c>
      <c r="H197" s="256"/>
      <c r="I197" s="257">
        <f>ROUND(E197*H197,2)</f>
        <v>0</v>
      </c>
      <c r="J197" s="256"/>
      <c r="K197" s="257">
        <f>ROUND(E197*J197,2)</f>
        <v>0</v>
      </c>
      <c r="L197" s="257">
        <v>21</v>
      </c>
      <c r="M197" s="257">
        <f>G197*(1+L197/100)</f>
        <v>0</v>
      </c>
      <c r="N197" s="255">
        <v>0</v>
      </c>
      <c r="O197" s="255">
        <f>ROUND(E197*N197,2)</f>
        <v>0</v>
      </c>
      <c r="P197" s="255">
        <v>0</v>
      </c>
      <c r="Q197" s="255">
        <f>ROUND(E197*P197,2)</f>
        <v>0</v>
      </c>
      <c r="R197" s="257"/>
      <c r="S197" s="257" t="s">
        <v>141</v>
      </c>
      <c r="T197" s="258" t="s">
        <v>141</v>
      </c>
      <c r="U197" s="231">
        <v>0</v>
      </c>
      <c r="V197" s="231">
        <f>ROUND(E197*U197,2)</f>
        <v>0</v>
      </c>
      <c r="W197" s="231"/>
      <c r="X197" s="231" t="s">
        <v>363</v>
      </c>
      <c r="Y197" s="231" t="s">
        <v>144</v>
      </c>
      <c r="Z197" s="211"/>
      <c r="AA197" s="211"/>
      <c r="AB197" s="211"/>
      <c r="AC197" s="211"/>
      <c r="AD197" s="211"/>
      <c r="AE197" s="211"/>
      <c r="AF197" s="211"/>
      <c r="AG197" s="211" t="s">
        <v>364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5">
      <c r="A198" s="252">
        <v>49</v>
      </c>
      <c r="B198" s="253" t="s">
        <v>375</v>
      </c>
      <c r="C198" s="263" t="s">
        <v>376</v>
      </c>
      <c r="D198" s="254" t="s">
        <v>362</v>
      </c>
      <c r="E198" s="255">
        <v>154.06990999999999</v>
      </c>
      <c r="F198" s="256"/>
      <c r="G198" s="257">
        <f>ROUND(E198*F198,2)</f>
        <v>0</v>
      </c>
      <c r="H198" s="256"/>
      <c r="I198" s="257">
        <f>ROUND(E198*H198,2)</f>
        <v>0</v>
      </c>
      <c r="J198" s="256"/>
      <c r="K198" s="257">
        <f>ROUND(E198*J198,2)</f>
        <v>0</v>
      </c>
      <c r="L198" s="257">
        <v>21</v>
      </c>
      <c r="M198" s="257">
        <f>G198*(1+L198/100)</f>
        <v>0</v>
      </c>
      <c r="N198" s="255">
        <v>0</v>
      </c>
      <c r="O198" s="255">
        <f>ROUND(E198*N198,2)</f>
        <v>0</v>
      </c>
      <c r="P198" s="255">
        <v>0</v>
      </c>
      <c r="Q198" s="255">
        <f>ROUND(E198*P198,2)</f>
        <v>0</v>
      </c>
      <c r="R198" s="257"/>
      <c r="S198" s="257" t="s">
        <v>141</v>
      </c>
      <c r="T198" s="258" t="s">
        <v>141</v>
      </c>
      <c r="U198" s="231">
        <v>6.0000000000000001E-3</v>
      </c>
      <c r="V198" s="231">
        <f>ROUND(E198*U198,2)</f>
        <v>0.92</v>
      </c>
      <c r="W198" s="231"/>
      <c r="X198" s="231" t="s">
        <v>363</v>
      </c>
      <c r="Y198" s="231" t="s">
        <v>144</v>
      </c>
      <c r="Z198" s="211"/>
      <c r="AA198" s="211"/>
      <c r="AB198" s="211"/>
      <c r="AC198" s="211"/>
      <c r="AD198" s="211"/>
      <c r="AE198" s="211"/>
      <c r="AF198" s="211"/>
      <c r="AG198" s="211" t="s">
        <v>364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ht="13" x14ac:dyDescent="0.25">
      <c r="A199" s="233" t="s">
        <v>136</v>
      </c>
      <c r="B199" s="234" t="s">
        <v>89</v>
      </c>
      <c r="C199" s="260" t="s">
        <v>90</v>
      </c>
      <c r="D199" s="235"/>
      <c r="E199" s="236"/>
      <c r="F199" s="237"/>
      <c r="G199" s="237">
        <f>SUMIF(AG200:AG200,"&lt;&gt;NOR",G200:G200)</f>
        <v>0</v>
      </c>
      <c r="H199" s="237"/>
      <c r="I199" s="237">
        <f>SUM(I200:I200)</f>
        <v>0</v>
      </c>
      <c r="J199" s="237"/>
      <c r="K199" s="237">
        <f>SUM(K200:K200)</f>
        <v>0</v>
      </c>
      <c r="L199" s="237"/>
      <c r="M199" s="237">
        <f>SUM(M200:M200)</f>
        <v>0</v>
      </c>
      <c r="N199" s="236"/>
      <c r="O199" s="236">
        <f>SUM(O200:O200)</f>
        <v>0</v>
      </c>
      <c r="P199" s="236"/>
      <c r="Q199" s="236">
        <f>SUM(Q200:Q200)</f>
        <v>0</v>
      </c>
      <c r="R199" s="237"/>
      <c r="S199" s="237"/>
      <c r="T199" s="238"/>
      <c r="U199" s="232"/>
      <c r="V199" s="232">
        <f>SUM(V200:V200)</f>
        <v>110.55</v>
      </c>
      <c r="W199" s="232"/>
      <c r="X199" s="232"/>
      <c r="Y199" s="232"/>
      <c r="AG199" t="s">
        <v>137</v>
      </c>
    </row>
    <row r="200" spans="1:60" outlineLevel="1" x14ac:dyDescent="0.25">
      <c r="A200" s="252">
        <v>50</v>
      </c>
      <c r="B200" s="253" t="s">
        <v>377</v>
      </c>
      <c r="C200" s="263" t="s">
        <v>378</v>
      </c>
      <c r="D200" s="254" t="s">
        <v>362</v>
      </c>
      <c r="E200" s="255">
        <v>58.428260000000002</v>
      </c>
      <c r="F200" s="256"/>
      <c r="G200" s="257">
        <f>ROUND(E200*F200,2)</f>
        <v>0</v>
      </c>
      <c r="H200" s="256"/>
      <c r="I200" s="257">
        <f>ROUND(E200*H200,2)</f>
        <v>0</v>
      </c>
      <c r="J200" s="256"/>
      <c r="K200" s="257">
        <f>ROUND(E200*J200,2)</f>
        <v>0</v>
      </c>
      <c r="L200" s="257">
        <v>21</v>
      </c>
      <c r="M200" s="257">
        <f>G200*(1+L200/100)</f>
        <v>0</v>
      </c>
      <c r="N200" s="255">
        <v>0</v>
      </c>
      <c r="O200" s="255">
        <f>ROUND(E200*N200,2)</f>
        <v>0</v>
      </c>
      <c r="P200" s="255">
        <v>0</v>
      </c>
      <c r="Q200" s="255">
        <f>ROUND(E200*P200,2)</f>
        <v>0</v>
      </c>
      <c r="R200" s="257"/>
      <c r="S200" s="257" t="s">
        <v>141</v>
      </c>
      <c r="T200" s="258" t="s">
        <v>141</v>
      </c>
      <c r="U200" s="231">
        <v>1.8919999999999999</v>
      </c>
      <c r="V200" s="231">
        <f>ROUND(E200*U200,2)</f>
        <v>110.55</v>
      </c>
      <c r="W200" s="231"/>
      <c r="X200" s="231" t="s">
        <v>379</v>
      </c>
      <c r="Y200" s="231" t="s">
        <v>144</v>
      </c>
      <c r="Z200" s="211"/>
      <c r="AA200" s="211"/>
      <c r="AB200" s="211"/>
      <c r="AC200" s="211"/>
      <c r="AD200" s="211"/>
      <c r="AE200" s="211"/>
      <c r="AF200" s="211"/>
      <c r="AG200" s="211" t="s">
        <v>380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ht="13" x14ac:dyDescent="0.25">
      <c r="A201" s="233" t="s">
        <v>136</v>
      </c>
      <c r="B201" s="234" t="s">
        <v>91</v>
      </c>
      <c r="C201" s="260" t="s">
        <v>92</v>
      </c>
      <c r="D201" s="235"/>
      <c r="E201" s="236"/>
      <c r="F201" s="237"/>
      <c r="G201" s="237">
        <f>SUMIF(AG202:AG220,"&lt;&gt;NOR",G202:G220)</f>
        <v>0</v>
      </c>
      <c r="H201" s="237"/>
      <c r="I201" s="237">
        <f>SUM(I202:I220)</f>
        <v>0</v>
      </c>
      <c r="J201" s="237"/>
      <c r="K201" s="237">
        <f>SUM(K202:K220)</f>
        <v>0</v>
      </c>
      <c r="L201" s="237"/>
      <c r="M201" s="237">
        <f>SUM(M202:M220)</f>
        <v>0</v>
      </c>
      <c r="N201" s="236"/>
      <c r="O201" s="236">
        <f>SUM(O202:O220)</f>
        <v>2.86</v>
      </c>
      <c r="P201" s="236"/>
      <c r="Q201" s="236">
        <f>SUM(Q202:Q220)</f>
        <v>0</v>
      </c>
      <c r="R201" s="237"/>
      <c r="S201" s="237"/>
      <c r="T201" s="238"/>
      <c r="U201" s="232"/>
      <c r="V201" s="232">
        <f>SUM(V202:V220)</f>
        <v>57.930000000000007</v>
      </c>
      <c r="W201" s="232"/>
      <c r="X201" s="232"/>
      <c r="Y201" s="232"/>
      <c r="AG201" t="s">
        <v>137</v>
      </c>
    </row>
    <row r="202" spans="1:60" ht="20" outlineLevel="1" x14ac:dyDescent="0.25">
      <c r="A202" s="243">
        <v>51</v>
      </c>
      <c r="B202" s="244" t="s">
        <v>381</v>
      </c>
      <c r="C202" s="261" t="s">
        <v>382</v>
      </c>
      <c r="D202" s="245" t="s">
        <v>189</v>
      </c>
      <c r="E202" s="246">
        <v>292.8</v>
      </c>
      <c r="F202" s="247"/>
      <c r="G202" s="248">
        <f>ROUND(E202*F202,2)</f>
        <v>0</v>
      </c>
      <c r="H202" s="247"/>
      <c r="I202" s="248">
        <f>ROUND(E202*H202,2)</f>
        <v>0</v>
      </c>
      <c r="J202" s="247"/>
      <c r="K202" s="248">
        <f>ROUND(E202*J202,2)</f>
        <v>0</v>
      </c>
      <c r="L202" s="248">
        <v>21</v>
      </c>
      <c r="M202" s="248">
        <f>G202*(1+L202/100)</f>
        <v>0</v>
      </c>
      <c r="N202" s="246">
        <v>0</v>
      </c>
      <c r="O202" s="246">
        <f>ROUND(E202*N202,2)</f>
        <v>0</v>
      </c>
      <c r="P202" s="246">
        <v>0</v>
      </c>
      <c r="Q202" s="246">
        <f>ROUND(E202*P202,2)</f>
        <v>0</v>
      </c>
      <c r="R202" s="248"/>
      <c r="S202" s="248" t="s">
        <v>141</v>
      </c>
      <c r="T202" s="249" t="s">
        <v>141</v>
      </c>
      <c r="U202" s="231">
        <v>0.18</v>
      </c>
      <c r="V202" s="231">
        <f>ROUND(E202*U202,2)</f>
        <v>52.7</v>
      </c>
      <c r="W202" s="231"/>
      <c r="X202" s="231" t="s">
        <v>178</v>
      </c>
      <c r="Y202" s="231" t="s">
        <v>144</v>
      </c>
      <c r="Z202" s="211"/>
      <c r="AA202" s="211"/>
      <c r="AB202" s="211"/>
      <c r="AC202" s="211"/>
      <c r="AD202" s="211"/>
      <c r="AE202" s="211"/>
      <c r="AF202" s="211"/>
      <c r="AG202" s="211" t="s">
        <v>179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ht="20" outlineLevel="2" x14ac:dyDescent="0.25">
      <c r="A203" s="228"/>
      <c r="B203" s="229"/>
      <c r="C203" s="278" t="s">
        <v>383</v>
      </c>
      <c r="D203" s="272"/>
      <c r="E203" s="273">
        <v>166</v>
      </c>
      <c r="F203" s="231"/>
      <c r="G203" s="231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31"/>
      <c r="Z203" s="211"/>
      <c r="AA203" s="211"/>
      <c r="AB203" s="211"/>
      <c r="AC203" s="211"/>
      <c r="AD203" s="211"/>
      <c r="AE203" s="211"/>
      <c r="AF203" s="211"/>
      <c r="AG203" s="211" t="s">
        <v>181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3" x14ac:dyDescent="0.25">
      <c r="A204" s="228"/>
      <c r="B204" s="229"/>
      <c r="C204" s="278" t="s">
        <v>384</v>
      </c>
      <c r="D204" s="272"/>
      <c r="E204" s="273">
        <v>30.25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1"/>
      <c r="AA204" s="211"/>
      <c r="AB204" s="211"/>
      <c r="AC204" s="211"/>
      <c r="AD204" s="211"/>
      <c r="AE204" s="211"/>
      <c r="AF204" s="211"/>
      <c r="AG204" s="211" t="s">
        <v>181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3" x14ac:dyDescent="0.25">
      <c r="A205" s="228"/>
      <c r="B205" s="229"/>
      <c r="C205" s="278" t="s">
        <v>385</v>
      </c>
      <c r="D205" s="272"/>
      <c r="E205" s="273">
        <v>19.579999999999998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1"/>
      <c r="AA205" s="211"/>
      <c r="AB205" s="211"/>
      <c r="AC205" s="211"/>
      <c r="AD205" s="211"/>
      <c r="AE205" s="211"/>
      <c r="AF205" s="211"/>
      <c r="AG205" s="211" t="s">
        <v>181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3" x14ac:dyDescent="0.25">
      <c r="A206" s="228"/>
      <c r="B206" s="229"/>
      <c r="C206" s="278" t="s">
        <v>386</v>
      </c>
      <c r="D206" s="272"/>
      <c r="E206" s="273">
        <v>26.97</v>
      </c>
      <c r="F206" s="231"/>
      <c r="G206" s="231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31"/>
      <c r="Z206" s="211"/>
      <c r="AA206" s="211"/>
      <c r="AB206" s="211"/>
      <c r="AC206" s="211"/>
      <c r="AD206" s="211"/>
      <c r="AE206" s="211"/>
      <c r="AF206" s="211"/>
      <c r="AG206" s="211" t="s">
        <v>181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3" x14ac:dyDescent="0.25">
      <c r="A207" s="228"/>
      <c r="B207" s="229"/>
      <c r="C207" s="278" t="s">
        <v>387</v>
      </c>
      <c r="D207" s="272"/>
      <c r="E207" s="273">
        <v>25</v>
      </c>
      <c r="F207" s="231"/>
      <c r="G207" s="23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31"/>
      <c r="Z207" s="211"/>
      <c r="AA207" s="211"/>
      <c r="AB207" s="211"/>
      <c r="AC207" s="211"/>
      <c r="AD207" s="211"/>
      <c r="AE207" s="211"/>
      <c r="AF207" s="211"/>
      <c r="AG207" s="211" t="s">
        <v>181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3" x14ac:dyDescent="0.25">
      <c r="A208" s="228"/>
      <c r="B208" s="229"/>
      <c r="C208" s="278" t="s">
        <v>387</v>
      </c>
      <c r="D208" s="272"/>
      <c r="E208" s="273">
        <v>25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1"/>
      <c r="AA208" s="211"/>
      <c r="AB208" s="211"/>
      <c r="AC208" s="211"/>
      <c r="AD208" s="211"/>
      <c r="AE208" s="211"/>
      <c r="AF208" s="211"/>
      <c r="AG208" s="211" t="s">
        <v>181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0" outlineLevel="1" x14ac:dyDescent="0.25">
      <c r="A209" s="243">
        <v>52</v>
      </c>
      <c r="B209" s="244" t="s">
        <v>388</v>
      </c>
      <c r="C209" s="261" t="s">
        <v>389</v>
      </c>
      <c r="D209" s="245" t="s">
        <v>189</v>
      </c>
      <c r="E209" s="246">
        <v>614.88</v>
      </c>
      <c r="F209" s="247"/>
      <c r="G209" s="248">
        <f>ROUND(E209*F209,2)</f>
        <v>0</v>
      </c>
      <c r="H209" s="247"/>
      <c r="I209" s="248">
        <f>ROUND(E209*H209,2)</f>
        <v>0</v>
      </c>
      <c r="J209" s="247"/>
      <c r="K209" s="248">
        <f>ROUND(E209*J209,2)</f>
        <v>0</v>
      </c>
      <c r="L209" s="248">
        <v>21</v>
      </c>
      <c r="M209" s="248">
        <f>G209*(1+L209/100)</f>
        <v>0</v>
      </c>
      <c r="N209" s="246">
        <v>4.6499999999999996E-3</v>
      </c>
      <c r="O209" s="246">
        <f>ROUND(E209*N209,2)</f>
        <v>2.86</v>
      </c>
      <c r="P209" s="246">
        <v>0</v>
      </c>
      <c r="Q209" s="246">
        <f>ROUND(E209*P209,2)</f>
        <v>0</v>
      </c>
      <c r="R209" s="248" t="s">
        <v>306</v>
      </c>
      <c r="S209" s="248" t="s">
        <v>141</v>
      </c>
      <c r="T209" s="249" t="s">
        <v>141</v>
      </c>
      <c r="U209" s="231">
        <v>0</v>
      </c>
      <c r="V209" s="231">
        <f>ROUND(E209*U209,2)</f>
        <v>0</v>
      </c>
      <c r="W209" s="231"/>
      <c r="X209" s="231" t="s">
        <v>307</v>
      </c>
      <c r="Y209" s="231" t="s">
        <v>144</v>
      </c>
      <c r="Z209" s="211"/>
      <c r="AA209" s="211"/>
      <c r="AB209" s="211"/>
      <c r="AC209" s="211"/>
      <c r="AD209" s="211"/>
      <c r="AE209" s="211"/>
      <c r="AF209" s="211"/>
      <c r="AG209" s="211" t="s">
        <v>308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2" x14ac:dyDescent="0.25">
      <c r="A210" s="228"/>
      <c r="B210" s="229"/>
      <c r="C210" s="279" t="s">
        <v>254</v>
      </c>
      <c r="D210" s="274"/>
      <c r="E210" s="275"/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1"/>
      <c r="AA210" s="211"/>
      <c r="AB210" s="211"/>
      <c r="AC210" s="211"/>
      <c r="AD210" s="211"/>
      <c r="AE210" s="211"/>
      <c r="AF210" s="211"/>
      <c r="AG210" s="211" t="s">
        <v>181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ht="20" outlineLevel="3" x14ac:dyDescent="0.25">
      <c r="A211" s="228"/>
      <c r="B211" s="229"/>
      <c r="C211" s="280" t="s">
        <v>390</v>
      </c>
      <c r="D211" s="274"/>
      <c r="E211" s="275">
        <v>166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1"/>
      <c r="AA211" s="211"/>
      <c r="AB211" s="211"/>
      <c r="AC211" s="211"/>
      <c r="AD211" s="211"/>
      <c r="AE211" s="211"/>
      <c r="AF211" s="211"/>
      <c r="AG211" s="211" t="s">
        <v>181</v>
      </c>
      <c r="AH211" s="211">
        <v>2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3" x14ac:dyDescent="0.25">
      <c r="A212" s="228"/>
      <c r="B212" s="229"/>
      <c r="C212" s="280" t="s">
        <v>391</v>
      </c>
      <c r="D212" s="274"/>
      <c r="E212" s="275">
        <v>30.25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31"/>
      <c r="Z212" s="211"/>
      <c r="AA212" s="211"/>
      <c r="AB212" s="211"/>
      <c r="AC212" s="211"/>
      <c r="AD212" s="211"/>
      <c r="AE212" s="211"/>
      <c r="AF212" s="211"/>
      <c r="AG212" s="211" t="s">
        <v>181</v>
      </c>
      <c r="AH212" s="211">
        <v>2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3" x14ac:dyDescent="0.25">
      <c r="A213" s="228"/>
      <c r="B213" s="229"/>
      <c r="C213" s="280" t="s">
        <v>392</v>
      </c>
      <c r="D213" s="274"/>
      <c r="E213" s="275">
        <v>19.579999999999998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31"/>
      <c r="Z213" s="211"/>
      <c r="AA213" s="211"/>
      <c r="AB213" s="211"/>
      <c r="AC213" s="211"/>
      <c r="AD213" s="211"/>
      <c r="AE213" s="211"/>
      <c r="AF213" s="211"/>
      <c r="AG213" s="211" t="s">
        <v>181</v>
      </c>
      <c r="AH213" s="211">
        <v>2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3" x14ac:dyDescent="0.25">
      <c r="A214" s="228"/>
      <c r="B214" s="229"/>
      <c r="C214" s="280" t="s">
        <v>393</v>
      </c>
      <c r="D214" s="274"/>
      <c r="E214" s="275">
        <v>26.97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1"/>
      <c r="AA214" s="211"/>
      <c r="AB214" s="211"/>
      <c r="AC214" s="211"/>
      <c r="AD214" s="211"/>
      <c r="AE214" s="211"/>
      <c r="AF214" s="211"/>
      <c r="AG214" s="211" t="s">
        <v>181</v>
      </c>
      <c r="AH214" s="211">
        <v>2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5">
      <c r="A215" s="228"/>
      <c r="B215" s="229"/>
      <c r="C215" s="280" t="s">
        <v>394</v>
      </c>
      <c r="D215" s="274"/>
      <c r="E215" s="275">
        <v>25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1"/>
      <c r="AA215" s="211"/>
      <c r="AB215" s="211"/>
      <c r="AC215" s="211"/>
      <c r="AD215" s="211"/>
      <c r="AE215" s="211"/>
      <c r="AF215" s="211"/>
      <c r="AG215" s="211" t="s">
        <v>181</v>
      </c>
      <c r="AH215" s="211">
        <v>2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5">
      <c r="A216" s="228"/>
      <c r="B216" s="229"/>
      <c r="C216" s="280" t="s">
        <v>394</v>
      </c>
      <c r="D216" s="274"/>
      <c r="E216" s="275">
        <v>25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31"/>
      <c r="Z216" s="211"/>
      <c r="AA216" s="211"/>
      <c r="AB216" s="211"/>
      <c r="AC216" s="211"/>
      <c r="AD216" s="211"/>
      <c r="AE216" s="211"/>
      <c r="AF216" s="211"/>
      <c r="AG216" s="211" t="s">
        <v>181</v>
      </c>
      <c r="AH216" s="211">
        <v>2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5">
      <c r="A217" s="228"/>
      <c r="B217" s="229"/>
      <c r="C217" s="281" t="s">
        <v>258</v>
      </c>
      <c r="D217" s="276"/>
      <c r="E217" s="277">
        <v>292.8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31"/>
      <c r="Z217" s="211"/>
      <c r="AA217" s="211"/>
      <c r="AB217" s="211"/>
      <c r="AC217" s="211"/>
      <c r="AD217" s="211"/>
      <c r="AE217" s="211"/>
      <c r="AF217" s="211"/>
      <c r="AG217" s="211" t="s">
        <v>181</v>
      </c>
      <c r="AH217" s="211">
        <v>3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5">
      <c r="A218" s="228"/>
      <c r="B218" s="229"/>
      <c r="C218" s="279" t="s">
        <v>259</v>
      </c>
      <c r="D218" s="274"/>
      <c r="E218" s="275"/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31"/>
      <c r="Z218" s="211"/>
      <c r="AA218" s="211"/>
      <c r="AB218" s="211"/>
      <c r="AC218" s="211"/>
      <c r="AD218" s="211"/>
      <c r="AE218" s="211"/>
      <c r="AF218" s="211"/>
      <c r="AG218" s="211" t="s">
        <v>181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5">
      <c r="A219" s="228"/>
      <c r="B219" s="229"/>
      <c r="C219" s="278" t="s">
        <v>395</v>
      </c>
      <c r="D219" s="272"/>
      <c r="E219" s="273">
        <v>614.88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31"/>
      <c r="Z219" s="211"/>
      <c r="AA219" s="211"/>
      <c r="AB219" s="211"/>
      <c r="AC219" s="211"/>
      <c r="AD219" s="211"/>
      <c r="AE219" s="211"/>
      <c r="AF219" s="211"/>
      <c r="AG219" s="211" t="s">
        <v>181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0" outlineLevel="1" x14ac:dyDescent="0.25">
      <c r="A220" s="252">
        <v>53</v>
      </c>
      <c r="B220" s="253" t="s">
        <v>396</v>
      </c>
      <c r="C220" s="263" t="s">
        <v>397</v>
      </c>
      <c r="D220" s="254" t="s">
        <v>362</v>
      </c>
      <c r="E220" s="255">
        <v>2.8591899999999999</v>
      </c>
      <c r="F220" s="256"/>
      <c r="G220" s="257">
        <f>ROUND(E220*F220,2)</f>
        <v>0</v>
      </c>
      <c r="H220" s="256"/>
      <c r="I220" s="257">
        <f>ROUND(E220*H220,2)</f>
        <v>0</v>
      </c>
      <c r="J220" s="256"/>
      <c r="K220" s="257">
        <f>ROUND(E220*J220,2)</f>
        <v>0</v>
      </c>
      <c r="L220" s="257">
        <v>21</v>
      </c>
      <c r="M220" s="257">
        <f>G220*(1+L220/100)</f>
        <v>0</v>
      </c>
      <c r="N220" s="255">
        <v>0</v>
      </c>
      <c r="O220" s="255">
        <f>ROUND(E220*N220,2)</f>
        <v>0</v>
      </c>
      <c r="P220" s="255">
        <v>0</v>
      </c>
      <c r="Q220" s="255">
        <f>ROUND(E220*P220,2)</f>
        <v>0</v>
      </c>
      <c r="R220" s="257"/>
      <c r="S220" s="257" t="s">
        <v>141</v>
      </c>
      <c r="T220" s="258" t="s">
        <v>141</v>
      </c>
      <c r="U220" s="231">
        <v>1.83</v>
      </c>
      <c r="V220" s="231">
        <f>ROUND(E220*U220,2)</f>
        <v>5.23</v>
      </c>
      <c r="W220" s="231"/>
      <c r="X220" s="231" t="s">
        <v>379</v>
      </c>
      <c r="Y220" s="231" t="s">
        <v>144</v>
      </c>
      <c r="Z220" s="211"/>
      <c r="AA220" s="211"/>
      <c r="AB220" s="211"/>
      <c r="AC220" s="211"/>
      <c r="AD220" s="211"/>
      <c r="AE220" s="211"/>
      <c r="AF220" s="211"/>
      <c r="AG220" s="211" t="s">
        <v>380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13" x14ac:dyDescent="0.25">
      <c r="A221" s="233" t="s">
        <v>136</v>
      </c>
      <c r="B221" s="234" t="s">
        <v>93</v>
      </c>
      <c r="C221" s="260" t="s">
        <v>94</v>
      </c>
      <c r="D221" s="235"/>
      <c r="E221" s="236"/>
      <c r="F221" s="237"/>
      <c r="G221" s="237">
        <f>SUMIF(AG222:AG230,"&lt;&gt;NOR",G222:G230)</f>
        <v>0</v>
      </c>
      <c r="H221" s="237"/>
      <c r="I221" s="237">
        <f>SUM(I222:I230)</f>
        <v>0</v>
      </c>
      <c r="J221" s="237"/>
      <c r="K221" s="237">
        <f>SUM(K222:K230)</f>
        <v>0</v>
      </c>
      <c r="L221" s="237"/>
      <c r="M221" s="237">
        <f>SUM(M222:M230)</f>
        <v>0</v>
      </c>
      <c r="N221" s="236"/>
      <c r="O221" s="236">
        <f>SUM(O222:O230)</f>
        <v>0</v>
      </c>
      <c r="P221" s="236"/>
      <c r="Q221" s="236">
        <f>SUM(Q222:Q230)</f>
        <v>0</v>
      </c>
      <c r="R221" s="237"/>
      <c r="S221" s="237"/>
      <c r="T221" s="238"/>
      <c r="U221" s="232"/>
      <c r="V221" s="232">
        <f>SUM(V222:V230)</f>
        <v>0</v>
      </c>
      <c r="W221" s="232"/>
      <c r="X221" s="232"/>
      <c r="Y221" s="232"/>
      <c r="AG221" t="s">
        <v>137</v>
      </c>
    </row>
    <row r="222" spans="1:60" ht="20" outlineLevel="1" x14ac:dyDescent="0.25">
      <c r="A222" s="243">
        <v>54</v>
      </c>
      <c r="B222" s="244" t="s">
        <v>398</v>
      </c>
      <c r="C222" s="261" t="s">
        <v>399</v>
      </c>
      <c r="D222" s="245" t="s">
        <v>156</v>
      </c>
      <c r="E222" s="246">
        <v>1</v>
      </c>
      <c r="F222" s="247"/>
      <c r="G222" s="248">
        <f>ROUND(E222*F222,2)</f>
        <v>0</v>
      </c>
      <c r="H222" s="247"/>
      <c r="I222" s="248">
        <f>ROUND(E222*H222,2)</f>
        <v>0</v>
      </c>
      <c r="J222" s="247"/>
      <c r="K222" s="248">
        <f>ROUND(E222*J222,2)</f>
        <v>0</v>
      </c>
      <c r="L222" s="248">
        <v>21</v>
      </c>
      <c r="M222" s="248">
        <f>G222*(1+L222/100)</f>
        <v>0</v>
      </c>
      <c r="N222" s="246">
        <v>0</v>
      </c>
      <c r="O222" s="246">
        <f>ROUND(E222*N222,2)</f>
        <v>0</v>
      </c>
      <c r="P222" s="246">
        <v>0</v>
      </c>
      <c r="Q222" s="246">
        <f>ROUND(E222*P222,2)</f>
        <v>0</v>
      </c>
      <c r="R222" s="248"/>
      <c r="S222" s="248" t="s">
        <v>157</v>
      </c>
      <c r="T222" s="249" t="s">
        <v>142</v>
      </c>
      <c r="U222" s="231">
        <v>0</v>
      </c>
      <c r="V222" s="231">
        <f>ROUND(E222*U222,2)</f>
        <v>0</v>
      </c>
      <c r="W222" s="231"/>
      <c r="X222" s="231" t="s">
        <v>178</v>
      </c>
      <c r="Y222" s="231" t="s">
        <v>144</v>
      </c>
      <c r="Z222" s="211"/>
      <c r="AA222" s="211"/>
      <c r="AB222" s="211"/>
      <c r="AC222" s="211"/>
      <c r="AD222" s="211"/>
      <c r="AE222" s="211"/>
      <c r="AF222" s="211"/>
      <c r="AG222" s="211" t="s">
        <v>179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2" x14ac:dyDescent="0.25">
      <c r="A223" s="228"/>
      <c r="B223" s="229"/>
      <c r="C223" s="262" t="s">
        <v>708</v>
      </c>
      <c r="D223" s="250"/>
      <c r="E223" s="250"/>
      <c r="F223" s="250"/>
      <c r="G223" s="250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31"/>
      <c r="Z223" s="211"/>
      <c r="AA223" s="211"/>
      <c r="AB223" s="211"/>
      <c r="AC223" s="211"/>
      <c r="AD223" s="211"/>
      <c r="AE223" s="211"/>
      <c r="AF223" s="211"/>
      <c r="AG223" s="211" t="s">
        <v>147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3" x14ac:dyDescent="0.25">
      <c r="A224" s="228"/>
      <c r="B224" s="229"/>
      <c r="C224" s="264" t="s">
        <v>709</v>
      </c>
      <c r="D224" s="259"/>
      <c r="E224" s="259"/>
      <c r="F224" s="259"/>
      <c r="G224" s="259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1"/>
      <c r="AA224" s="211"/>
      <c r="AB224" s="211"/>
      <c r="AC224" s="211"/>
      <c r="AD224" s="211"/>
      <c r="AE224" s="211"/>
      <c r="AF224" s="211"/>
      <c r="AG224" s="211" t="s">
        <v>147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3" x14ac:dyDescent="0.25">
      <c r="A225" s="228"/>
      <c r="B225" s="229"/>
      <c r="C225" s="264" t="s">
        <v>710</v>
      </c>
      <c r="D225" s="259"/>
      <c r="E225" s="259"/>
      <c r="F225" s="259"/>
      <c r="G225" s="259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1"/>
      <c r="AA225" s="211"/>
      <c r="AB225" s="211"/>
      <c r="AC225" s="211"/>
      <c r="AD225" s="211"/>
      <c r="AE225" s="211"/>
      <c r="AF225" s="211"/>
      <c r="AG225" s="211" t="s">
        <v>147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3" x14ac:dyDescent="0.25">
      <c r="A226" s="228"/>
      <c r="B226" s="229"/>
      <c r="C226" s="264" t="s">
        <v>711</v>
      </c>
      <c r="D226" s="259"/>
      <c r="E226" s="259"/>
      <c r="F226" s="259"/>
      <c r="G226" s="259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31"/>
      <c r="Z226" s="211"/>
      <c r="AA226" s="211"/>
      <c r="AB226" s="211"/>
      <c r="AC226" s="211"/>
      <c r="AD226" s="211"/>
      <c r="AE226" s="211"/>
      <c r="AF226" s="211"/>
      <c r="AG226" s="211" t="s">
        <v>147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3" x14ac:dyDescent="0.25">
      <c r="A227" s="228"/>
      <c r="B227" s="229"/>
      <c r="C227" s="264" t="s">
        <v>712</v>
      </c>
      <c r="D227" s="259"/>
      <c r="E227" s="259"/>
      <c r="F227" s="259"/>
      <c r="G227" s="259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1"/>
      <c r="AA227" s="211"/>
      <c r="AB227" s="211"/>
      <c r="AC227" s="211"/>
      <c r="AD227" s="211"/>
      <c r="AE227" s="211"/>
      <c r="AF227" s="211"/>
      <c r="AG227" s="211" t="s">
        <v>147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3" x14ac:dyDescent="0.25">
      <c r="A228" s="228"/>
      <c r="B228" s="229"/>
      <c r="C228" s="264" t="s">
        <v>713</v>
      </c>
      <c r="D228" s="259"/>
      <c r="E228" s="259"/>
      <c r="F228" s="259"/>
      <c r="G228" s="259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31"/>
      <c r="Z228" s="211"/>
      <c r="AA228" s="211"/>
      <c r="AB228" s="211"/>
      <c r="AC228" s="211"/>
      <c r="AD228" s="211"/>
      <c r="AE228" s="211"/>
      <c r="AF228" s="211"/>
      <c r="AG228" s="211" t="s">
        <v>147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3" x14ac:dyDescent="0.25">
      <c r="A229" s="228"/>
      <c r="B229" s="229"/>
      <c r="C229" s="264" t="s">
        <v>714</v>
      </c>
      <c r="D229" s="259"/>
      <c r="E229" s="259"/>
      <c r="F229" s="259"/>
      <c r="G229" s="259"/>
      <c r="H229" s="231"/>
      <c r="I229" s="231"/>
      <c r="J229" s="231"/>
      <c r="K229" s="231"/>
      <c r="L229" s="231"/>
      <c r="M229" s="231"/>
      <c r="N229" s="230"/>
      <c r="O229" s="230"/>
      <c r="P229" s="230"/>
      <c r="Q229" s="230"/>
      <c r="R229" s="231"/>
      <c r="S229" s="231"/>
      <c r="T229" s="231"/>
      <c r="U229" s="231"/>
      <c r="V229" s="231"/>
      <c r="W229" s="231"/>
      <c r="X229" s="231"/>
      <c r="Y229" s="231"/>
      <c r="Z229" s="211"/>
      <c r="AA229" s="211"/>
      <c r="AB229" s="211"/>
      <c r="AC229" s="211"/>
      <c r="AD229" s="211"/>
      <c r="AE229" s="211"/>
      <c r="AF229" s="211"/>
      <c r="AG229" s="211" t="s">
        <v>147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3" x14ac:dyDescent="0.25">
      <c r="A230" s="228"/>
      <c r="B230" s="229"/>
      <c r="C230" s="264" t="s">
        <v>400</v>
      </c>
      <c r="D230" s="259"/>
      <c r="E230" s="259"/>
      <c r="F230" s="259"/>
      <c r="G230" s="259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31"/>
      <c r="Z230" s="211"/>
      <c r="AA230" s="211"/>
      <c r="AB230" s="211"/>
      <c r="AC230" s="211"/>
      <c r="AD230" s="211"/>
      <c r="AE230" s="211"/>
      <c r="AF230" s="211"/>
      <c r="AG230" s="211" t="s">
        <v>147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ht="13" x14ac:dyDescent="0.25">
      <c r="A231" s="233" t="s">
        <v>136</v>
      </c>
      <c r="B231" s="234" t="s">
        <v>95</v>
      </c>
      <c r="C231" s="260" t="s">
        <v>96</v>
      </c>
      <c r="D231" s="235"/>
      <c r="E231" s="236"/>
      <c r="F231" s="237"/>
      <c r="G231" s="237">
        <f>SUMIF(AG232:AG246,"&lt;&gt;NOR",G232:G246)</f>
        <v>0</v>
      </c>
      <c r="H231" s="237"/>
      <c r="I231" s="237">
        <f>SUM(I232:I246)</f>
        <v>0</v>
      </c>
      <c r="J231" s="237"/>
      <c r="K231" s="237">
        <f>SUM(K232:K246)</f>
        <v>0</v>
      </c>
      <c r="L231" s="237"/>
      <c r="M231" s="237">
        <f>SUM(M232:M246)</f>
        <v>0</v>
      </c>
      <c r="N231" s="236"/>
      <c r="O231" s="236">
        <f>SUM(O232:O246)</f>
        <v>0</v>
      </c>
      <c r="P231" s="236"/>
      <c r="Q231" s="236">
        <f>SUM(Q232:Q246)</f>
        <v>0</v>
      </c>
      <c r="R231" s="237"/>
      <c r="S231" s="237"/>
      <c r="T231" s="238"/>
      <c r="U231" s="232"/>
      <c r="V231" s="232">
        <f>SUM(V232:V246)</f>
        <v>0</v>
      </c>
      <c r="W231" s="232"/>
      <c r="X231" s="232"/>
      <c r="Y231" s="232"/>
      <c r="AG231" t="s">
        <v>137</v>
      </c>
    </row>
    <row r="232" spans="1:60" ht="20" outlineLevel="1" x14ac:dyDescent="0.25">
      <c r="A232" s="243">
        <v>55</v>
      </c>
      <c r="B232" s="244" t="s">
        <v>401</v>
      </c>
      <c r="C232" s="261" t="s">
        <v>402</v>
      </c>
      <c r="D232" s="245" t="s">
        <v>403</v>
      </c>
      <c r="E232" s="246">
        <v>5</v>
      </c>
      <c r="F232" s="247"/>
      <c r="G232" s="248">
        <f>ROUND(E232*F232,2)</f>
        <v>0</v>
      </c>
      <c r="H232" s="247"/>
      <c r="I232" s="248">
        <f>ROUND(E232*H232,2)</f>
        <v>0</v>
      </c>
      <c r="J232" s="247"/>
      <c r="K232" s="248">
        <f>ROUND(E232*J232,2)</f>
        <v>0</v>
      </c>
      <c r="L232" s="248">
        <v>21</v>
      </c>
      <c r="M232" s="248">
        <f>G232*(1+L232/100)</f>
        <v>0</v>
      </c>
      <c r="N232" s="246">
        <v>0</v>
      </c>
      <c r="O232" s="246">
        <f>ROUND(E232*N232,2)</f>
        <v>0</v>
      </c>
      <c r="P232" s="246">
        <v>0</v>
      </c>
      <c r="Q232" s="246">
        <f>ROUND(E232*P232,2)</f>
        <v>0</v>
      </c>
      <c r="R232" s="248"/>
      <c r="S232" s="248" t="s">
        <v>157</v>
      </c>
      <c r="T232" s="249" t="s">
        <v>142</v>
      </c>
      <c r="U232" s="231">
        <v>0</v>
      </c>
      <c r="V232" s="231">
        <f>ROUND(E232*U232,2)</f>
        <v>0</v>
      </c>
      <c r="W232" s="231"/>
      <c r="X232" s="231" t="s">
        <v>178</v>
      </c>
      <c r="Y232" s="231" t="s">
        <v>144</v>
      </c>
      <c r="Z232" s="211"/>
      <c r="AA232" s="211"/>
      <c r="AB232" s="211"/>
      <c r="AC232" s="211"/>
      <c r="AD232" s="211"/>
      <c r="AE232" s="211"/>
      <c r="AF232" s="211"/>
      <c r="AG232" s="211" t="s">
        <v>179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2" x14ac:dyDescent="0.25">
      <c r="A233" s="228"/>
      <c r="B233" s="229"/>
      <c r="C233" s="262" t="s">
        <v>715</v>
      </c>
      <c r="D233" s="250"/>
      <c r="E233" s="250"/>
      <c r="F233" s="250"/>
      <c r="G233" s="250"/>
      <c r="H233" s="231"/>
      <c r="I233" s="231"/>
      <c r="J233" s="231"/>
      <c r="K233" s="231"/>
      <c r="L233" s="231"/>
      <c r="M233" s="231"/>
      <c r="N233" s="230"/>
      <c r="O233" s="230"/>
      <c r="P233" s="230"/>
      <c r="Q233" s="230"/>
      <c r="R233" s="231"/>
      <c r="S233" s="231"/>
      <c r="T233" s="231"/>
      <c r="U233" s="231"/>
      <c r="V233" s="231"/>
      <c r="W233" s="231"/>
      <c r="X233" s="231"/>
      <c r="Y233" s="231"/>
      <c r="Z233" s="211"/>
      <c r="AA233" s="211"/>
      <c r="AB233" s="211"/>
      <c r="AC233" s="211"/>
      <c r="AD233" s="211"/>
      <c r="AE233" s="211"/>
      <c r="AF233" s="211"/>
      <c r="AG233" s="211" t="s">
        <v>147</v>
      </c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3" x14ac:dyDescent="0.25">
      <c r="A234" s="228"/>
      <c r="B234" s="229"/>
      <c r="C234" s="264" t="s">
        <v>716</v>
      </c>
      <c r="D234" s="259"/>
      <c r="E234" s="259"/>
      <c r="F234" s="259"/>
      <c r="G234" s="259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31"/>
      <c r="Z234" s="211"/>
      <c r="AA234" s="211"/>
      <c r="AB234" s="211"/>
      <c r="AC234" s="211"/>
      <c r="AD234" s="211"/>
      <c r="AE234" s="211"/>
      <c r="AF234" s="211"/>
      <c r="AG234" s="211" t="s">
        <v>147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3" x14ac:dyDescent="0.25">
      <c r="A235" s="228"/>
      <c r="B235" s="229"/>
      <c r="C235" s="264" t="s">
        <v>404</v>
      </c>
      <c r="D235" s="259"/>
      <c r="E235" s="259"/>
      <c r="F235" s="259"/>
      <c r="G235" s="259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31"/>
      <c r="Z235" s="211"/>
      <c r="AA235" s="211"/>
      <c r="AB235" s="211"/>
      <c r="AC235" s="211"/>
      <c r="AD235" s="211"/>
      <c r="AE235" s="211"/>
      <c r="AF235" s="211"/>
      <c r="AG235" s="211" t="s">
        <v>147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2" x14ac:dyDescent="0.25">
      <c r="A236" s="228"/>
      <c r="B236" s="229"/>
      <c r="C236" s="278" t="s">
        <v>291</v>
      </c>
      <c r="D236" s="272"/>
      <c r="E236" s="273">
        <v>5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31"/>
      <c r="Z236" s="211"/>
      <c r="AA236" s="211"/>
      <c r="AB236" s="211"/>
      <c r="AC236" s="211"/>
      <c r="AD236" s="211"/>
      <c r="AE236" s="211"/>
      <c r="AF236" s="211"/>
      <c r="AG236" s="211" t="s">
        <v>181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ht="20" outlineLevel="1" x14ac:dyDescent="0.25">
      <c r="A237" s="243">
        <v>56</v>
      </c>
      <c r="B237" s="244" t="s">
        <v>405</v>
      </c>
      <c r="C237" s="261" t="s">
        <v>406</v>
      </c>
      <c r="D237" s="245" t="s">
        <v>403</v>
      </c>
      <c r="E237" s="246">
        <v>10</v>
      </c>
      <c r="F237" s="247"/>
      <c r="G237" s="248">
        <f>ROUND(E237*F237,2)</f>
        <v>0</v>
      </c>
      <c r="H237" s="247"/>
      <c r="I237" s="248">
        <f>ROUND(E237*H237,2)</f>
        <v>0</v>
      </c>
      <c r="J237" s="247"/>
      <c r="K237" s="248">
        <f>ROUND(E237*J237,2)</f>
        <v>0</v>
      </c>
      <c r="L237" s="248">
        <v>21</v>
      </c>
      <c r="M237" s="248">
        <f>G237*(1+L237/100)</f>
        <v>0</v>
      </c>
      <c r="N237" s="246">
        <v>0</v>
      </c>
      <c r="O237" s="246">
        <f>ROUND(E237*N237,2)</f>
        <v>0</v>
      </c>
      <c r="P237" s="246">
        <v>0</v>
      </c>
      <c r="Q237" s="246">
        <f>ROUND(E237*P237,2)</f>
        <v>0</v>
      </c>
      <c r="R237" s="248"/>
      <c r="S237" s="248" t="s">
        <v>157</v>
      </c>
      <c r="T237" s="249" t="s">
        <v>142</v>
      </c>
      <c r="U237" s="231">
        <v>0</v>
      </c>
      <c r="V237" s="231">
        <f>ROUND(E237*U237,2)</f>
        <v>0</v>
      </c>
      <c r="W237" s="231"/>
      <c r="X237" s="231" t="s">
        <v>178</v>
      </c>
      <c r="Y237" s="231" t="s">
        <v>144</v>
      </c>
      <c r="Z237" s="211"/>
      <c r="AA237" s="211"/>
      <c r="AB237" s="211"/>
      <c r="AC237" s="211"/>
      <c r="AD237" s="211"/>
      <c r="AE237" s="211"/>
      <c r="AF237" s="211"/>
      <c r="AG237" s="211" t="s">
        <v>179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2" x14ac:dyDescent="0.25">
      <c r="A238" s="228"/>
      <c r="B238" s="229"/>
      <c r="C238" s="262" t="s">
        <v>715</v>
      </c>
      <c r="D238" s="250"/>
      <c r="E238" s="250"/>
      <c r="F238" s="250"/>
      <c r="G238" s="250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31"/>
      <c r="Z238" s="211"/>
      <c r="AA238" s="211"/>
      <c r="AB238" s="211"/>
      <c r="AC238" s="211"/>
      <c r="AD238" s="211"/>
      <c r="AE238" s="211"/>
      <c r="AF238" s="211"/>
      <c r="AG238" s="211" t="s">
        <v>147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3" x14ac:dyDescent="0.25">
      <c r="A239" s="228"/>
      <c r="B239" s="229"/>
      <c r="C239" s="264" t="s">
        <v>716</v>
      </c>
      <c r="D239" s="259"/>
      <c r="E239" s="259"/>
      <c r="F239" s="259"/>
      <c r="G239" s="259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31"/>
      <c r="Z239" s="211"/>
      <c r="AA239" s="211"/>
      <c r="AB239" s="211"/>
      <c r="AC239" s="211"/>
      <c r="AD239" s="211"/>
      <c r="AE239" s="211"/>
      <c r="AF239" s="211"/>
      <c r="AG239" s="211" t="s">
        <v>147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3" x14ac:dyDescent="0.25">
      <c r="A240" s="228"/>
      <c r="B240" s="229"/>
      <c r="C240" s="264" t="s">
        <v>717</v>
      </c>
      <c r="D240" s="259"/>
      <c r="E240" s="259"/>
      <c r="F240" s="259"/>
      <c r="G240" s="259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31"/>
      <c r="Z240" s="211"/>
      <c r="AA240" s="211"/>
      <c r="AB240" s="211"/>
      <c r="AC240" s="211"/>
      <c r="AD240" s="211"/>
      <c r="AE240" s="211"/>
      <c r="AF240" s="211"/>
      <c r="AG240" s="211" t="s">
        <v>147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3" x14ac:dyDescent="0.25">
      <c r="A241" s="228"/>
      <c r="B241" s="229"/>
      <c r="C241" s="264" t="s">
        <v>407</v>
      </c>
      <c r="D241" s="259"/>
      <c r="E241" s="259"/>
      <c r="F241" s="259"/>
      <c r="G241" s="259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31"/>
      <c r="Z241" s="211"/>
      <c r="AA241" s="211"/>
      <c r="AB241" s="211"/>
      <c r="AC241" s="211"/>
      <c r="AD241" s="211"/>
      <c r="AE241" s="211"/>
      <c r="AF241" s="211"/>
      <c r="AG241" s="211" t="s">
        <v>147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2" x14ac:dyDescent="0.25">
      <c r="A242" s="228"/>
      <c r="B242" s="229"/>
      <c r="C242" s="278" t="s">
        <v>408</v>
      </c>
      <c r="D242" s="272"/>
      <c r="E242" s="273">
        <v>10</v>
      </c>
      <c r="F242" s="231"/>
      <c r="G242" s="231"/>
      <c r="H242" s="231"/>
      <c r="I242" s="231"/>
      <c r="J242" s="231"/>
      <c r="K242" s="231"/>
      <c r="L242" s="231"/>
      <c r="M242" s="231"/>
      <c r="N242" s="230"/>
      <c r="O242" s="230"/>
      <c r="P242" s="230"/>
      <c r="Q242" s="230"/>
      <c r="R242" s="231"/>
      <c r="S242" s="231"/>
      <c r="T242" s="231"/>
      <c r="U242" s="231"/>
      <c r="V242" s="231"/>
      <c r="W242" s="231"/>
      <c r="X242" s="231"/>
      <c r="Y242" s="231"/>
      <c r="Z242" s="211"/>
      <c r="AA242" s="211"/>
      <c r="AB242" s="211"/>
      <c r="AC242" s="211"/>
      <c r="AD242" s="211"/>
      <c r="AE242" s="211"/>
      <c r="AF242" s="211"/>
      <c r="AG242" s="211" t="s">
        <v>181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5">
      <c r="A243" s="243">
        <v>57</v>
      </c>
      <c r="B243" s="244" t="s">
        <v>409</v>
      </c>
      <c r="C243" s="261" t="s">
        <v>410</v>
      </c>
      <c r="D243" s="245" t="s">
        <v>166</v>
      </c>
      <c r="E243" s="246">
        <v>1</v>
      </c>
      <c r="F243" s="247"/>
      <c r="G243" s="248">
        <f>ROUND(E243*F243,2)</f>
        <v>0</v>
      </c>
      <c r="H243" s="247"/>
      <c r="I243" s="248">
        <f>ROUND(E243*H243,2)</f>
        <v>0</v>
      </c>
      <c r="J243" s="247"/>
      <c r="K243" s="248">
        <f>ROUND(E243*J243,2)</f>
        <v>0</v>
      </c>
      <c r="L243" s="248">
        <v>21</v>
      </c>
      <c r="M243" s="248">
        <f>G243*(1+L243/100)</f>
        <v>0</v>
      </c>
      <c r="N243" s="246">
        <v>0</v>
      </c>
      <c r="O243" s="246">
        <f>ROUND(E243*N243,2)</f>
        <v>0</v>
      </c>
      <c r="P243" s="246">
        <v>0</v>
      </c>
      <c r="Q243" s="246">
        <f>ROUND(E243*P243,2)</f>
        <v>0</v>
      </c>
      <c r="R243" s="248"/>
      <c r="S243" s="248" t="s">
        <v>157</v>
      </c>
      <c r="T243" s="249" t="s">
        <v>142</v>
      </c>
      <c r="U243" s="231">
        <v>0</v>
      </c>
      <c r="V243" s="231">
        <f>ROUND(E243*U243,2)</f>
        <v>0</v>
      </c>
      <c r="W243" s="231"/>
      <c r="X243" s="231" t="s">
        <v>178</v>
      </c>
      <c r="Y243" s="231" t="s">
        <v>144</v>
      </c>
      <c r="Z243" s="211"/>
      <c r="AA243" s="211"/>
      <c r="AB243" s="211"/>
      <c r="AC243" s="211"/>
      <c r="AD243" s="211"/>
      <c r="AE243" s="211"/>
      <c r="AF243" s="211"/>
      <c r="AG243" s="211" t="s">
        <v>179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2" x14ac:dyDescent="0.25">
      <c r="A244" s="228"/>
      <c r="B244" s="229"/>
      <c r="C244" s="262" t="s">
        <v>718</v>
      </c>
      <c r="D244" s="250"/>
      <c r="E244" s="250"/>
      <c r="F244" s="250"/>
      <c r="G244" s="250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31"/>
      <c r="Z244" s="211"/>
      <c r="AA244" s="211"/>
      <c r="AB244" s="211"/>
      <c r="AC244" s="211"/>
      <c r="AD244" s="211"/>
      <c r="AE244" s="211"/>
      <c r="AF244" s="211"/>
      <c r="AG244" s="211" t="s">
        <v>147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3" x14ac:dyDescent="0.25">
      <c r="A245" s="228"/>
      <c r="B245" s="229"/>
      <c r="C245" s="264" t="s">
        <v>719</v>
      </c>
      <c r="D245" s="259"/>
      <c r="E245" s="259"/>
      <c r="F245" s="259"/>
      <c r="G245" s="259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31"/>
      <c r="Z245" s="211"/>
      <c r="AA245" s="211"/>
      <c r="AB245" s="211"/>
      <c r="AC245" s="211"/>
      <c r="AD245" s="211"/>
      <c r="AE245" s="211"/>
      <c r="AF245" s="211"/>
      <c r="AG245" s="211" t="s">
        <v>147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3" x14ac:dyDescent="0.25">
      <c r="A246" s="228"/>
      <c r="B246" s="229"/>
      <c r="C246" s="264" t="s">
        <v>411</v>
      </c>
      <c r="D246" s="259"/>
      <c r="E246" s="259"/>
      <c r="F246" s="259"/>
      <c r="G246" s="259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31"/>
      <c r="Z246" s="211"/>
      <c r="AA246" s="211"/>
      <c r="AB246" s="211"/>
      <c r="AC246" s="211"/>
      <c r="AD246" s="211"/>
      <c r="AE246" s="211"/>
      <c r="AF246" s="211"/>
      <c r="AG246" s="211" t="s">
        <v>147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ht="13" x14ac:dyDescent="0.25">
      <c r="A247" s="233" t="s">
        <v>136</v>
      </c>
      <c r="B247" s="234" t="s">
        <v>97</v>
      </c>
      <c r="C247" s="260" t="s">
        <v>98</v>
      </c>
      <c r="D247" s="235"/>
      <c r="E247" s="236"/>
      <c r="F247" s="237"/>
      <c r="G247" s="237">
        <f>SUMIF(AG248:AG417,"&lt;&gt;NOR",G248:G417)</f>
        <v>0</v>
      </c>
      <c r="H247" s="237"/>
      <c r="I247" s="237">
        <f>SUM(I248:I417)</f>
        <v>0</v>
      </c>
      <c r="J247" s="237"/>
      <c r="K247" s="237">
        <f>SUM(K248:K417)</f>
        <v>0</v>
      </c>
      <c r="L247" s="237"/>
      <c r="M247" s="237">
        <f>SUM(M248:M417)</f>
        <v>0</v>
      </c>
      <c r="N247" s="236"/>
      <c r="O247" s="236">
        <f>SUM(O248:O417)</f>
        <v>12.679999999999996</v>
      </c>
      <c r="P247" s="236"/>
      <c r="Q247" s="236">
        <f>SUM(Q248:Q417)</f>
        <v>10.52</v>
      </c>
      <c r="R247" s="237"/>
      <c r="S247" s="237"/>
      <c r="T247" s="238"/>
      <c r="U247" s="232"/>
      <c r="V247" s="232">
        <f>SUM(V248:V417)</f>
        <v>782</v>
      </c>
      <c r="W247" s="232"/>
      <c r="X247" s="232"/>
      <c r="Y247" s="232"/>
      <c r="AG247" t="s">
        <v>137</v>
      </c>
    </row>
    <row r="248" spans="1:60" ht="20" outlineLevel="1" x14ac:dyDescent="0.25">
      <c r="A248" s="243">
        <v>58</v>
      </c>
      <c r="B248" s="244" t="s">
        <v>412</v>
      </c>
      <c r="C248" s="261" t="s">
        <v>413</v>
      </c>
      <c r="D248" s="245" t="s">
        <v>177</v>
      </c>
      <c r="E248" s="246">
        <v>5</v>
      </c>
      <c r="F248" s="247"/>
      <c r="G248" s="248">
        <f>ROUND(E248*F248,2)</f>
        <v>0</v>
      </c>
      <c r="H248" s="247"/>
      <c r="I248" s="248">
        <f>ROUND(E248*H248,2)</f>
        <v>0</v>
      </c>
      <c r="J248" s="247"/>
      <c r="K248" s="248">
        <f>ROUND(E248*J248,2)</f>
        <v>0</v>
      </c>
      <c r="L248" s="248">
        <v>21</v>
      </c>
      <c r="M248" s="248">
        <f>G248*(1+L248/100)</f>
        <v>0</v>
      </c>
      <c r="N248" s="246">
        <v>0.10007000000000001</v>
      </c>
      <c r="O248" s="246">
        <f>ROUND(E248*N248,2)</f>
        <v>0.5</v>
      </c>
      <c r="P248" s="246">
        <v>0</v>
      </c>
      <c r="Q248" s="246">
        <f>ROUND(E248*P248,2)</f>
        <v>0</v>
      </c>
      <c r="R248" s="248"/>
      <c r="S248" s="248" t="s">
        <v>141</v>
      </c>
      <c r="T248" s="249" t="s">
        <v>141</v>
      </c>
      <c r="U248" s="231">
        <v>26</v>
      </c>
      <c r="V248" s="231">
        <f>ROUND(E248*U248,2)</f>
        <v>130</v>
      </c>
      <c r="W248" s="231"/>
      <c r="X248" s="231" t="s">
        <v>178</v>
      </c>
      <c r="Y248" s="231" t="s">
        <v>144</v>
      </c>
      <c r="Z248" s="211"/>
      <c r="AA248" s="211"/>
      <c r="AB248" s="211"/>
      <c r="AC248" s="211"/>
      <c r="AD248" s="211"/>
      <c r="AE248" s="211"/>
      <c r="AF248" s="211"/>
      <c r="AG248" s="211" t="s">
        <v>179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2" x14ac:dyDescent="0.25">
      <c r="A249" s="228"/>
      <c r="B249" s="229"/>
      <c r="C249" s="278" t="s">
        <v>291</v>
      </c>
      <c r="D249" s="272"/>
      <c r="E249" s="273">
        <v>5</v>
      </c>
      <c r="F249" s="231"/>
      <c r="G249" s="231"/>
      <c r="H249" s="231"/>
      <c r="I249" s="231"/>
      <c r="J249" s="231"/>
      <c r="K249" s="231"/>
      <c r="L249" s="231"/>
      <c r="M249" s="231"/>
      <c r="N249" s="230"/>
      <c r="O249" s="230"/>
      <c r="P249" s="230"/>
      <c r="Q249" s="230"/>
      <c r="R249" s="231"/>
      <c r="S249" s="231"/>
      <c r="T249" s="231"/>
      <c r="U249" s="231"/>
      <c r="V249" s="231"/>
      <c r="W249" s="231"/>
      <c r="X249" s="231"/>
      <c r="Y249" s="231"/>
      <c r="Z249" s="211"/>
      <c r="AA249" s="211"/>
      <c r="AB249" s="211"/>
      <c r="AC249" s="211"/>
      <c r="AD249" s="211"/>
      <c r="AE249" s="211"/>
      <c r="AF249" s="211"/>
      <c r="AG249" s="211" t="s">
        <v>181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ht="20" outlineLevel="1" x14ac:dyDescent="0.25">
      <c r="A250" s="243">
        <v>59</v>
      </c>
      <c r="B250" s="244" t="s">
        <v>414</v>
      </c>
      <c r="C250" s="261" t="s">
        <v>415</v>
      </c>
      <c r="D250" s="245" t="s">
        <v>156</v>
      </c>
      <c r="E250" s="246">
        <v>1</v>
      </c>
      <c r="F250" s="247"/>
      <c r="G250" s="248">
        <f>ROUND(E250*F250,2)</f>
        <v>0</v>
      </c>
      <c r="H250" s="247"/>
      <c r="I250" s="248">
        <f>ROUND(E250*H250,2)</f>
        <v>0</v>
      </c>
      <c r="J250" s="247"/>
      <c r="K250" s="248">
        <f>ROUND(E250*J250,2)</f>
        <v>0</v>
      </c>
      <c r="L250" s="248">
        <v>21</v>
      </c>
      <c r="M250" s="248">
        <f>G250*(1+L250/100)</f>
        <v>0</v>
      </c>
      <c r="N250" s="246">
        <v>0</v>
      </c>
      <c r="O250" s="246">
        <f>ROUND(E250*N250,2)</f>
        <v>0</v>
      </c>
      <c r="P250" s="246">
        <v>0</v>
      </c>
      <c r="Q250" s="246">
        <f>ROUND(E250*P250,2)</f>
        <v>0</v>
      </c>
      <c r="R250" s="248"/>
      <c r="S250" s="248" t="s">
        <v>157</v>
      </c>
      <c r="T250" s="249" t="s">
        <v>235</v>
      </c>
      <c r="U250" s="231">
        <v>0</v>
      </c>
      <c r="V250" s="231">
        <f>ROUND(E250*U250,2)</f>
        <v>0</v>
      </c>
      <c r="W250" s="231"/>
      <c r="X250" s="231" t="s">
        <v>178</v>
      </c>
      <c r="Y250" s="231" t="s">
        <v>144</v>
      </c>
      <c r="Z250" s="211"/>
      <c r="AA250" s="211"/>
      <c r="AB250" s="211"/>
      <c r="AC250" s="211"/>
      <c r="AD250" s="211"/>
      <c r="AE250" s="211"/>
      <c r="AF250" s="211"/>
      <c r="AG250" s="211" t="s">
        <v>179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2" x14ac:dyDescent="0.25">
      <c r="A251" s="228"/>
      <c r="B251" s="229"/>
      <c r="C251" s="262" t="s">
        <v>416</v>
      </c>
      <c r="D251" s="250"/>
      <c r="E251" s="250"/>
      <c r="F251" s="250"/>
      <c r="G251" s="250"/>
      <c r="H251" s="231"/>
      <c r="I251" s="231"/>
      <c r="J251" s="231"/>
      <c r="K251" s="231"/>
      <c r="L251" s="231"/>
      <c r="M251" s="231"/>
      <c r="N251" s="230"/>
      <c r="O251" s="230"/>
      <c r="P251" s="230"/>
      <c r="Q251" s="230"/>
      <c r="R251" s="231"/>
      <c r="S251" s="231"/>
      <c r="T251" s="231"/>
      <c r="U251" s="231"/>
      <c r="V251" s="231"/>
      <c r="W251" s="231"/>
      <c r="X251" s="231"/>
      <c r="Y251" s="231"/>
      <c r="Z251" s="211"/>
      <c r="AA251" s="211"/>
      <c r="AB251" s="211"/>
      <c r="AC251" s="211"/>
      <c r="AD251" s="211"/>
      <c r="AE251" s="211"/>
      <c r="AF251" s="211"/>
      <c r="AG251" s="211" t="s">
        <v>147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ht="20" outlineLevel="1" x14ac:dyDescent="0.25">
      <c r="A252" s="243">
        <v>60</v>
      </c>
      <c r="B252" s="244" t="s">
        <v>417</v>
      </c>
      <c r="C252" s="261" t="s">
        <v>418</v>
      </c>
      <c r="D252" s="245" t="s">
        <v>287</v>
      </c>
      <c r="E252" s="246">
        <v>6</v>
      </c>
      <c r="F252" s="247"/>
      <c r="G252" s="248">
        <f>ROUND(E252*F252,2)</f>
        <v>0</v>
      </c>
      <c r="H252" s="247"/>
      <c r="I252" s="248">
        <f>ROUND(E252*H252,2)</f>
        <v>0</v>
      </c>
      <c r="J252" s="247"/>
      <c r="K252" s="248">
        <f>ROUND(E252*J252,2)</f>
        <v>0</v>
      </c>
      <c r="L252" s="248">
        <v>21</v>
      </c>
      <c r="M252" s="248">
        <f>G252*(1+L252/100)</f>
        <v>0</v>
      </c>
      <c r="N252" s="246">
        <v>1.6000000000000001E-4</v>
      </c>
      <c r="O252" s="246">
        <f>ROUND(E252*N252,2)</f>
        <v>0</v>
      </c>
      <c r="P252" s="246">
        <v>6.6E-3</v>
      </c>
      <c r="Q252" s="246">
        <f>ROUND(E252*P252,2)</f>
        <v>0.04</v>
      </c>
      <c r="R252" s="248"/>
      <c r="S252" s="248" t="s">
        <v>141</v>
      </c>
      <c r="T252" s="249" t="s">
        <v>141</v>
      </c>
      <c r="U252" s="231">
        <v>0.27</v>
      </c>
      <c r="V252" s="231">
        <f>ROUND(E252*U252,2)</f>
        <v>1.62</v>
      </c>
      <c r="W252" s="231"/>
      <c r="X252" s="231" t="s">
        <v>178</v>
      </c>
      <c r="Y252" s="231" t="s">
        <v>144</v>
      </c>
      <c r="Z252" s="211"/>
      <c r="AA252" s="211"/>
      <c r="AB252" s="211"/>
      <c r="AC252" s="211"/>
      <c r="AD252" s="211"/>
      <c r="AE252" s="211"/>
      <c r="AF252" s="211"/>
      <c r="AG252" s="211" t="s">
        <v>179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2" x14ac:dyDescent="0.25">
      <c r="A253" s="228"/>
      <c r="B253" s="229"/>
      <c r="C253" s="278" t="s">
        <v>419</v>
      </c>
      <c r="D253" s="272"/>
      <c r="E253" s="273">
        <v>6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31"/>
      <c r="Z253" s="211"/>
      <c r="AA253" s="211"/>
      <c r="AB253" s="211"/>
      <c r="AC253" s="211"/>
      <c r="AD253" s="211"/>
      <c r="AE253" s="211"/>
      <c r="AF253" s="211"/>
      <c r="AG253" s="211" t="s">
        <v>181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ht="20" outlineLevel="1" x14ac:dyDescent="0.25">
      <c r="A254" s="243">
        <v>61</v>
      </c>
      <c r="B254" s="244" t="s">
        <v>420</v>
      </c>
      <c r="C254" s="261" t="s">
        <v>421</v>
      </c>
      <c r="D254" s="245" t="s">
        <v>287</v>
      </c>
      <c r="E254" s="246">
        <v>4.5</v>
      </c>
      <c r="F254" s="247"/>
      <c r="G254" s="248">
        <f>ROUND(E254*F254,2)</f>
        <v>0</v>
      </c>
      <c r="H254" s="247"/>
      <c r="I254" s="248">
        <f>ROUND(E254*H254,2)</f>
        <v>0</v>
      </c>
      <c r="J254" s="247"/>
      <c r="K254" s="248">
        <f>ROUND(E254*J254,2)</f>
        <v>0</v>
      </c>
      <c r="L254" s="248">
        <v>21</v>
      </c>
      <c r="M254" s="248">
        <f>G254*(1+L254/100)</f>
        <v>0</v>
      </c>
      <c r="N254" s="246">
        <v>1.6000000000000001E-4</v>
      </c>
      <c r="O254" s="246">
        <f>ROUND(E254*N254,2)</f>
        <v>0</v>
      </c>
      <c r="P254" s="246">
        <v>1.2319999999999999E-2</v>
      </c>
      <c r="Q254" s="246">
        <f>ROUND(E254*P254,2)</f>
        <v>0.06</v>
      </c>
      <c r="R254" s="248"/>
      <c r="S254" s="248" t="s">
        <v>141</v>
      </c>
      <c r="T254" s="249" t="s">
        <v>141</v>
      </c>
      <c r="U254" s="231">
        <v>0.27779999999999999</v>
      </c>
      <c r="V254" s="231">
        <f>ROUND(E254*U254,2)</f>
        <v>1.25</v>
      </c>
      <c r="W254" s="231"/>
      <c r="X254" s="231" t="s">
        <v>178</v>
      </c>
      <c r="Y254" s="231" t="s">
        <v>144</v>
      </c>
      <c r="Z254" s="211"/>
      <c r="AA254" s="211"/>
      <c r="AB254" s="211"/>
      <c r="AC254" s="211"/>
      <c r="AD254" s="211"/>
      <c r="AE254" s="211"/>
      <c r="AF254" s="211"/>
      <c r="AG254" s="211" t="s">
        <v>179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2" x14ac:dyDescent="0.25">
      <c r="A255" s="228"/>
      <c r="B255" s="229"/>
      <c r="C255" s="278" t="s">
        <v>422</v>
      </c>
      <c r="D255" s="272"/>
      <c r="E255" s="273">
        <v>4.5</v>
      </c>
      <c r="F255" s="231"/>
      <c r="G255" s="231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31"/>
      <c r="Z255" s="211"/>
      <c r="AA255" s="211"/>
      <c r="AB255" s="211"/>
      <c r="AC255" s="211"/>
      <c r="AD255" s="211"/>
      <c r="AE255" s="211"/>
      <c r="AF255" s="211"/>
      <c r="AG255" s="211" t="s">
        <v>181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20" outlineLevel="1" x14ac:dyDescent="0.25">
      <c r="A256" s="243">
        <v>62</v>
      </c>
      <c r="B256" s="244" t="s">
        <v>420</v>
      </c>
      <c r="C256" s="261" t="s">
        <v>421</v>
      </c>
      <c r="D256" s="245" t="s">
        <v>287</v>
      </c>
      <c r="E256" s="246">
        <v>4.5</v>
      </c>
      <c r="F256" s="247"/>
      <c r="G256" s="248">
        <f>ROUND(E256*F256,2)</f>
        <v>0</v>
      </c>
      <c r="H256" s="247"/>
      <c r="I256" s="248">
        <f>ROUND(E256*H256,2)</f>
        <v>0</v>
      </c>
      <c r="J256" s="247"/>
      <c r="K256" s="248">
        <f>ROUND(E256*J256,2)</f>
        <v>0</v>
      </c>
      <c r="L256" s="248">
        <v>21</v>
      </c>
      <c r="M256" s="248">
        <f>G256*(1+L256/100)</f>
        <v>0</v>
      </c>
      <c r="N256" s="246">
        <v>1.6000000000000001E-4</v>
      </c>
      <c r="O256" s="246">
        <f>ROUND(E256*N256,2)</f>
        <v>0</v>
      </c>
      <c r="P256" s="246">
        <v>1.2319999999999999E-2</v>
      </c>
      <c r="Q256" s="246">
        <f>ROUND(E256*P256,2)</f>
        <v>0.06</v>
      </c>
      <c r="R256" s="248"/>
      <c r="S256" s="248" t="s">
        <v>141</v>
      </c>
      <c r="T256" s="249" t="s">
        <v>141</v>
      </c>
      <c r="U256" s="231">
        <v>0.27779999999999999</v>
      </c>
      <c r="V256" s="231">
        <f>ROUND(E256*U256,2)</f>
        <v>1.25</v>
      </c>
      <c r="W256" s="231"/>
      <c r="X256" s="231" t="s">
        <v>178</v>
      </c>
      <c r="Y256" s="231" t="s">
        <v>144</v>
      </c>
      <c r="Z256" s="211"/>
      <c r="AA256" s="211"/>
      <c r="AB256" s="211"/>
      <c r="AC256" s="211"/>
      <c r="AD256" s="211"/>
      <c r="AE256" s="211"/>
      <c r="AF256" s="211"/>
      <c r="AG256" s="211" t="s">
        <v>179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2" x14ac:dyDescent="0.25">
      <c r="A257" s="228"/>
      <c r="B257" s="229"/>
      <c r="C257" s="278" t="s">
        <v>423</v>
      </c>
      <c r="D257" s="272"/>
      <c r="E257" s="273">
        <v>4.5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1"/>
      <c r="AA257" s="211"/>
      <c r="AB257" s="211"/>
      <c r="AC257" s="211"/>
      <c r="AD257" s="211"/>
      <c r="AE257" s="211"/>
      <c r="AF257" s="211"/>
      <c r="AG257" s="211" t="s">
        <v>181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5">
      <c r="A258" s="243">
        <v>63</v>
      </c>
      <c r="B258" s="244" t="s">
        <v>424</v>
      </c>
      <c r="C258" s="261" t="s">
        <v>425</v>
      </c>
      <c r="D258" s="245" t="s">
        <v>287</v>
      </c>
      <c r="E258" s="246">
        <v>30</v>
      </c>
      <c r="F258" s="247"/>
      <c r="G258" s="248">
        <f>ROUND(E258*F258,2)</f>
        <v>0</v>
      </c>
      <c r="H258" s="247"/>
      <c r="I258" s="248">
        <f>ROUND(E258*H258,2)</f>
        <v>0</v>
      </c>
      <c r="J258" s="247"/>
      <c r="K258" s="248">
        <f>ROUND(E258*J258,2)</f>
        <v>0</v>
      </c>
      <c r="L258" s="248">
        <v>21</v>
      </c>
      <c r="M258" s="248">
        <f>G258*(1+L258/100)</f>
        <v>0</v>
      </c>
      <c r="N258" s="246">
        <v>1.6000000000000001E-4</v>
      </c>
      <c r="O258" s="246">
        <f>ROUND(E258*N258,2)</f>
        <v>0</v>
      </c>
      <c r="P258" s="246">
        <v>1.2319999999999999E-2</v>
      </c>
      <c r="Q258" s="246">
        <f>ROUND(E258*P258,2)</f>
        <v>0.37</v>
      </c>
      <c r="R258" s="248"/>
      <c r="S258" s="248" t="s">
        <v>141</v>
      </c>
      <c r="T258" s="249" t="s">
        <v>141</v>
      </c>
      <c r="U258" s="231">
        <v>0.25</v>
      </c>
      <c r="V258" s="231">
        <f>ROUND(E258*U258,2)</f>
        <v>7.5</v>
      </c>
      <c r="W258" s="231"/>
      <c r="X258" s="231" t="s">
        <v>178</v>
      </c>
      <c r="Y258" s="231" t="s">
        <v>144</v>
      </c>
      <c r="Z258" s="211"/>
      <c r="AA258" s="211"/>
      <c r="AB258" s="211"/>
      <c r="AC258" s="211"/>
      <c r="AD258" s="211"/>
      <c r="AE258" s="211"/>
      <c r="AF258" s="211"/>
      <c r="AG258" s="211" t="s">
        <v>179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2" x14ac:dyDescent="0.25">
      <c r="A259" s="228"/>
      <c r="B259" s="229"/>
      <c r="C259" s="278" t="s">
        <v>426</v>
      </c>
      <c r="D259" s="272"/>
      <c r="E259" s="273">
        <v>30</v>
      </c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31"/>
      <c r="Z259" s="211"/>
      <c r="AA259" s="211"/>
      <c r="AB259" s="211"/>
      <c r="AC259" s="211"/>
      <c r="AD259" s="211"/>
      <c r="AE259" s="211"/>
      <c r="AF259" s="211"/>
      <c r="AG259" s="211" t="s">
        <v>181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5">
      <c r="A260" s="243">
        <v>64</v>
      </c>
      <c r="B260" s="244" t="s">
        <v>427</v>
      </c>
      <c r="C260" s="261" t="s">
        <v>428</v>
      </c>
      <c r="D260" s="245" t="s">
        <v>287</v>
      </c>
      <c r="E260" s="246">
        <v>31.5</v>
      </c>
      <c r="F260" s="247"/>
      <c r="G260" s="248">
        <f>ROUND(E260*F260,2)</f>
        <v>0</v>
      </c>
      <c r="H260" s="247"/>
      <c r="I260" s="248">
        <f>ROUND(E260*H260,2)</f>
        <v>0</v>
      </c>
      <c r="J260" s="247"/>
      <c r="K260" s="248">
        <f>ROUND(E260*J260,2)</f>
        <v>0</v>
      </c>
      <c r="L260" s="248">
        <v>21</v>
      </c>
      <c r="M260" s="248">
        <f>G260*(1+L260/100)</f>
        <v>0</v>
      </c>
      <c r="N260" s="246">
        <v>1.6000000000000001E-4</v>
      </c>
      <c r="O260" s="246">
        <f>ROUND(E260*N260,2)</f>
        <v>0.01</v>
      </c>
      <c r="P260" s="246">
        <v>1.2319999999999999E-2</v>
      </c>
      <c r="Q260" s="246">
        <f>ROUND(E260*P260,2)</f>
        <v>0.39</v>
      </c>
      <c r="R260" s="248"/>
      <c r="S260" s="248" t="s">
        <v>141</v>
      </c>
      <c r="T260" s="249" t="s">
        <v>141</v>
      </c>
      <c r="U260" s="231">
        <v>0.19</v>
      </c>
      <c r="V260" s="231">
        <f>ROUND(E260*U260,2)</f>
        <v>5.99</v>
      </c>
      <c r="W260" s="231"/>
      <c r="X260" s="231" t="s">
        <v>178</v>
      </c>
      <c r="Y260" s="231" t="s">
        <v>144</v>
      </c>
      <c r="Z260" s="211"/>
      <c r="AA260" s="211"/>
      <c r="AB260" s="211"/>
      <c r="AC260" s="211"/>
      <c r="AD260" s="211"/>
      <c r="AE260" s="211"/>
      <c r="AF260" s="211"/>
      <c r="AG260" s="211" t="s">
        <v>179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2" x14ac:dyDescent="0.25">
      <c r="A261" s="228"/>
      <c r="B261" s="229"/>
      <c r="C261" s="278" t="s">
        <v>429</v>
      </c>
      <c r="D261" s="272"/>
      <c r="E261" s="273">
        <v>31.5</v>
      </c>
      <c r="F261" s="231"/>
      <c r="G261" s="231"/>
      <c r="H261" s="231"/>
      <c r="I261" s="231"/>
      <c r="J261" s="231"/>
      <c r="K261" s="231"/>
      <c r="L261" s="231"/>
      <c r="M261" s="231"/>
      <c r="N261" s="230"/>
      <c r="O261" s="230"/>
      <c r="P261" s="230"/>
      <c r="Q261" s="230"/>
      <c r="R261" s="231"/>
      <c r="S261" s="231"/>
      <c r="T261" s="231"/>
      <c r="U261" s="231"/>
      <c r="V261" s="231"/>
      <c r="W261" s="231"/>
      <c r="X261" s="231"/>
      <c r="Y261" s="231"/>
      <c r="Z261" s="211"/>
      <c r="AA261" s="211"/>
      <c r="AB261" s="211"/>
      <c r="AC261" s="211"/>
      <c r="AD261" s="211"/>
      <c r="AE261" s="211"/>
      <c r="AF261" s="211"/>
      <c r="AG261" s="211" t="s">
        <v>181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5">
      <c r="A262" s="243">
        <v>65</v>
      </c>
      <c r="B262" s="244" t="s">
        <v>430</v>
      </c>
      <c r="C262" s="261" t="s">
        <v>431</v>
      </c>
      <c r="D262" s="245" t="s">
        <v>287</v>
      </c>
      <c r="E262" s="246">
        <v>1.5</v>
      </c>
      <c r="F262" s="247"/>
      <c r="G262" s="248">
        <f>ROUND(E262*F262,2)</f>
        <v>0</v>
      </c>
      <c r="H262" s="247"/>
      <c r="I262" s="248">
        <f>ROUND(E262*H262,2)</f>
        <v>0</v>
      </c>
      <c r="J262" s="247"/>
      <c r="K262" s="248">
        <f>ROUND(E262*J262,2)</f>
        <v>0</v>
      </c>
      <c r="L262" s="248">
        <v>21</v>
      </c>
      <c r="M262" s="248">
        <f>G262*(1+L262/100)</f>
        <v>0</v>
      </c>
      <c r="N262" s="246">
        <v>1.6000000000000001E-4</v>
      </c>
      <c r="O262" s="246">
        <f>ROUND(E262*N262,2)</f>
        <v>0</v>
      </c>
      <c r="P262" s="246">
        <v>1.584E-2</v>
      </c>
      <c r="Q262" s="246">
        <f>ROUND(E262*P262,2)</f>
        <v>0.02</v>
      </c>
      <c r="R262" s="248"/>
      <c r="S262" s="248" t="s">
        <v>141</v>
      </c>
      <c r="T262" s="249" t="s">
        <v>141</v>
      </c>
      <c r="U262" s="231">
        <v>0.42</v>
      </c>
      <c r="V262" s="231">
        <f>ROUND(E262*U262,2)</f>
        <v>0.63</v>
      </c>
      <c r="W262" s="231"/>
      <c r="X262" s="231" t="s">
        <v>178</v>
      </c>
      <c r="Y262" s="231" t="s">
        <v>144</v>
      </c>
      <c r="Z262" s="211"/>
      <c r="AA262" s="211"/>
      <c r="AB262" s="211"/>
      <c r="AC262" s="211"/>
      <c r="AD262" s="211"/>
      <c r="AE262" s="211"/>
      <c r="AF262" s="211"/>
      <c r="AG262" s="211" t="s">
        <v>179</v>
      </c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2" x14ac:dyDescent="0.25">
      <c r="A263" s="228"/>
      <c r="B263" s="229"/>
      <c r="C263" s="278" t="s">
        <v>432</v>
      </c>
      <c r="D263" s="272"/>
      <c r="E263" s="273">
        <v>1.5</v>
      </c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31"/>
      <c r="Z263" s="211"/>
      <c r="AA263" s="211"/>
      <c r="AB263" s="211"/>
      <c r="AC263" s="211"/>
      <c r="AD263" s="211"/>
      <c r="AE263" s="211"/>
      <c r="AF263" s="211"/>
      <c r="AG263" s="211" t="s">
        <v>181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ht="20" outlineLevel="1" x14ac:dyDescent="0.25">
      <c r="A264" s="243">
        <v>66</v>
      </c>
      <c r="B264" s="244" t="s">
        <v>433</v>
      </c>
      <c r="C264" s="261" t="s">
        <v>434</v>
      </c>
      <c r="D264" s="245" t="s">
        <v>287</v>
      </c>
      <c r="E264" s="246">
        <v>8.5</v>
      </c>
      <c r="F264" s="247"/>
      <c r="G264" s="248">
        <f>ROUND(E264*F264,2)</f>
        <v>0</v>
      </c>
      <c r="H264" s="247"/>
      <c r="I264" s="248">
        <f>ROUND(E264*H264,2)</f>
        <v>0</v>
      </c>
      <c r="J264" s="247"/>
      <c r="K264" s="248">
        <f>ROUND(E264*J264,2)</f>
        <v>0</v>
      </c>
      <c r="L264" s="248">
        <v>21</v>
      </c>
      <c r="M264" s="248">
        <f>G264*(1+L264/100)</f>
        <v>0</v>
      </c>
      <c r="N264" s="246">
        <v>1.6000000000000001E-4</v>
      </c>
      <c r="O264" s="246">
        <f>ROUND(E264*N264,2)</f>
        <v>0</v>
      </c>
      <c r="P264" s="246">
        <v>2.4750000000000001E-2</v>
      </c>
      <c r="Q264" s="246">
        <f>ROUND(E264*P264,2)</f>
        <v>0.21</v>
      </c>
      <c r="R264" s="248"/>
      <c r="S264" s="248" t="s">
        <v>141</v>
      </c>
      <c r="T264" s="249" t="s">
        <v>141</v>
      </c>
      <c r="U264" s="231">
        <v>0.41</v>
      </c>
      <c r="V264" s="231">
        <f>ROUND(E264*U264,2)</f>
        <v>3.49</v>
      </c>
      <c r="W264" s="231"/>
      <c r="X264" s="231" t="s">
        <v>178</v>
      </c>
      <c r="Y264" s="231" t="s">
        <v>144</v>
      </c>
      <c r="Z264" s="211"/>
      <c r="AA264" s="211"/>
      <c r="AB264" s="211"/>
      <c r="AC264" s="211"/>
      <c r="AD264" s="211"/>
      <c r="AE264" s="211"/>
      <c r="AF264" s="211"/>
      <c r="AG264" s="211" t="s">
        <v>179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2" x14ac:dyDescent="0.25">
      <c r="A265" s="228"/>
      <c r="B265" s="229"/>
      <c r="C265" s="278" t="s">
        <v>435</v>
      </c>
      <c r="D265" s="272"/>
      <c r="E265" s="273">
        <v>4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1"/>
      <c r="AA265" s="211"/>
      <c r="AB265" s="211"/>
      <c r="AC265" s="211"/>
      <c r="AD265" s="211"/>
      <c r="AE265" s="211"/>
      <c r="AF265" s="211"/>
      <c r="AG265" s="211" t="s">
        <v>181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3" x14ac:dyDescent="0.25">
      <c r="A266" s="228"/>
      <c r="B266" s="229"/>
      <c r="C266" s="278" t="s">
        <v>436</v>
      </c>
      <c r="D266" s="272"/>
      <c r="E266" s="273">
        <v>3.5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31"/>
      <c r="Z266" s="211"/>
      <c r="AA266" s="211"/>
      <c r="AB266" s="211"/>
      <c r="AC266" s="211"/>
      <c r="AD266" s="211"/>
      <c r="AE266" s="211"/>
      <c r="AF266" s="211"/>
      <c r="AG266" s="211" t="s">
        <v>181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3" x14ac:dyDescent="0.25">
      <c r="A267" s="228"/>
      <c r="B267" s="229"/>
      <c r="C267" s="278" t="s">
        <v>437</v>
      </c>
      <c r="D267" s="272"/>
      <c r="E267" s="273">
        <v>1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31"/>
      <c r="Z267" s="211"/>
      <c r="AA267" s="211"/>
      <c r="AB267" s="211"/>
      <c r="AC267" s="211"/>
      <c r="AD267" s="211"/>
      <c r="AE267" s="211"/>
      <c r="AF267" s="211"/>
      <c r="AG267" s="211" t="s">
        <v>181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5">
      <c r="A268" s="243">
        <v>67</v>
      </c>
      <c r="B268" s="244" t="s">
        <v>438</v>
      </c>
      <c r="C268" s="261" t="s">
        <v>439</v>
      </c>
      <c r="D268" s="245" t="s">
        <v>287</v>
      </c>
      <c r="E268" s="246">
        <v>20</v>
      </c>
      <c r="F268" s="247"/>
      <c r="G268" s="248">
        <f>ROUND(E268*F268,2)</f>
        <v>0</v>
      </c>
      <c r="H268" s="247"/>
      <c r="I268" s="248">
        <f>ROUND(E268*H268,2)</f>
        <v>0</v>
      </c>
      <c r="J268" s="247"/>
      <c r="K268" s="248">
        <f>ROUND(E268*J268,2)</f>
        <v>0</v>
      </c>
      <c r="L268" s="248">
        <v>21</v>
      </c>
      <c r="M268" s="248">
        <f>G268*(1+L268/100)</f>
        <v>0</v>
      </c>
      <c r="N268" s="246">
        <v>1.6000000000000001E-4</v>
      </c>
      <c r="O268" s="246">
        <f>ROUND(E268*N268,2)</f>
        <v>0</v>
      </c>
      <c r="P268" s="246">
        <v>3.5749999999999997E-2</v>
      </c>
      <c r="Q268" s="246">
        <f>ROUND(E268*P268,2)</f>
        <v>0.72</v>
      </c>
      <c r="R268" s="248"/>
      <c r="S268" s="248" t="s">
        <v>141</v>
      </c>
      <c r="T268" s="249" t="s">
        <v>141</v>
      </c>
      <c r="U268" s="231">
        <v>0.47</v>
      </c>
      <c r="V268" s="231">
        <f>ROUND(E268*U268,2)</f>
        <v>9.4</v>
      </c>
      <c r="W268" s="231"/>
      <c r="X268" s="231" t="s">
        <v>178</v>
      </c>
      <c r="Y268" s="231" t="s">
        <v>144</v>
      </c>
      <c r="Z268" s="211"/>
      <c r="AA268" s="211"/>
      <c r="AB268" s="211"/>
      <c r="AC268" s="211"/>
      <c r="AD268" s="211"/>
      <c r="AE268" s="211"/>
      <c r="AF268" s="211"/>
      <c r="AG268" s="211" t="s">
        <v>179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2" x14ac:dyDescent="0.25">
      <c r="A269" s="228"/>
      <c r="B269" s="229"/>
      <c r="C269" s="278" t="s">
        <v>440</v>
      </c>
      <c r="D269" s="272"/>
      <c r="E269" s="273">
        <v>12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31"/>
      <c r="Z269" s="211"/>
      <c r="AA269" s="211"/>
      <c r="AB269" s="211"/>
      <c r="AC269" s="211"/>
      <c r="AD269" s="211"/>
      <c r="AE269" s="211"/>
      <c r="AF269" s="211"/>
      <c r="AG269" s="211" t="s">
        <v>181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3" x14ac:dyDescent="0.25">
      <c r="A270" s="228"/>
      <c r="B270" s="229"/>
      <c r="C270" s="278" t="s">
        <v>441</v>
      </c>
      <c r="D270" s="272"/>
      <c r="E270" s="273">
        <v>2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31"/>
      <c r="Z270" s="211"/>
      <c r="AA270" s="211"/>
      <c r="AB270" s="211"/>
      <c r="AC270" s="211"/>
      <c r="AD270" s="211"/>
      <c r="AE270" s="211"/>
      <c r="AF270" s="211"/>
      <c r="AG270" s="211" t="s">
        <v>181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3" x14ac:dyDescent="0.25">
      <c r="A271" s="228"/>
      <c r="B271" s="229"/>
      <c r="C271" s="278" t="s">
        <v>442</v>
      </c>
      <c r="D271" s="272"/>
      <c r="E271" s="273">
        <v>3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31"/>
      <c r="Z271" s="211"/>
      <c r="AA271" s="211"/>
      <c r="AB271" s="211"/>
      <c r="AC271" s="211"/>
      <c r="AD271" s="211"/>
      <c r="AE271" s="211"/>
      <c r="AF271" s="211"/>
      <c r="AG271" s="211" t="s">
        <v>181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3" x14ac:dyDescent="0.25">
      <c r="A272" s="228"/>
      <c r="B272" s="229"/>
      <c r="C272" s="278" t="s">
        <v>443</v>
      </c>
      <c r="D272" s="272"/>
      <c r="E272" s="273">
        <v>3</v>
      </c>
      <c r="F272" s="231"/>
      <c r="G272" s="231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31"/>
      <c r="Z272" s="211"/>
      <c r="AA272" s="211"/>
      <c r="AB272" s="211"/>
      <c r="AC272" s="211"/>
      <c r="AD272" s="211"/>
      <c r="AE272" s="211"/>
      <c r="AF272" s="211"/>
      <c r="AG272" s="211" t="s">
        <v>181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ht="20" outlineLevel="1" x14ac:dyDescent="0.25">
      <c r="A273" s="243">
        <v>68</v>
      </c>
      <c r="B273" s="244" t="s">
        <v>444</v>
      </c>
      <c r="C273" s="261" t="s">
        <v>445</v>
      </c>
      <c r="D273" s="245" t="s">
        <v>287</v>
      </c>
      <c r="E273" s="246">
        <v>6</v>
      </c>
      <c r="F273" s="247"/>
      <c r="G273" s="248">
        <f>ROUND(E273*F273,2)</f>
        <v>0</v>
      </c>
      <c r="H273" s="247"/>
      <c r="I273" s="248">
        <f>ROUND(E273*H273,2)</f>
        <v>0</v>
      </c>
      <c r="J273" s="247"/>
      <c r="K273" s="248">
        <f>ROUND(E273*J273,2)</f>
        <v>0</v>
      </c>
      <c r="L273" s="248">
        <v>21</v>
      </c>
      <c r="M273" s="248">
        <f>G273*(1+L273/100)</f>
        <v>0</v>
      </c>
      <c r="N273" s="246">
        <v>6.0000000000000002E-5</v>
      </c>
      <c r="O273" s="246">
        <f>ROUND(E273*N273,2)</f>
        <v>0</v>
      </c>
      <c r="P273" s="246">
        <v>0</v>
      </c>
      <c r="Q273" s="246">
        <f>ROUND(E273*P273,2)</f>
        <v>0</v>
      </c>
      <c r="R273" s="248"/>
      <c r="S273" s="248" t="s">
        <v>141</v>
      </c>
      <c r="T273" s="249" t="s">
        <v>141</v>
      </c>
      <c r="U273" s="231">
        <v>0.34</v>
      </c>
      <c r="V273" s="231">
        <f>ROUND(E273*U273,2)</f>
        <v>2.04</v>
      </c>
      <c r="W273" s="231"/>
      <c r="X273" s="231" t="s">
        <v>178</v>
      </c>
      <c r="Y273" s="231" t="s">
        <v>144</v>
      </c>
      <c r="Z273" s="211"/>
      <c r="AA273" s="211"/>
      <c r="AB273" s="211"/>
      <c r="AC273" s="211"/>
      <c r="AD273" s="211"/>
      <c r="AE273" s="211"/>
      <c r="AF273" s="211"/>
      <c r="AG273" s="211" t="s">
        <v>179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2" x14ac:dyDescent="0.25">
      <c r="A274" s="228"/>
      <c r="B274" s="229"/>
      <c r="C274" s="278" t="s">
        <v>419</v>
      </c>
      <c r="D274" s="272"/>
      <c r="E274" s="273">
        <v>6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31"/>
      <c r="Z274" s="211"/>
      <c r="AA274" s="211"/>
      <c r="AB274" s="211"/>
      <c r="AC274" s="211"/>
      <c r="AD274" s="211"/>
      <c r="AE274" s="211"/>
      <c r="AF274" s="211"/>
      <c r="AG274" s="211" t="s">
        <v>181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ht="20" outlineLevel="1" x14ac:dyDescent="0.25">
      <c r="A275" s="243">
        <v>69</v>
      </c>
      <c r="B275" s="244" t="s">
        <v>446</v>
      </c>
      <c r="C275" s="261" t="s">
        <v>447</v>
      </c>
      <c r="D275" s="245" t="s">
        <v>287</v>
      </c>
      <c r="E275" s="246">
        <v>70.5</v>
      </c>
      <c r="F275" s="247"/>
      <c r="G275" s="248">
        <f>ROUND(E275*F275,2)</f>
        <v>0</v>
      </c>
      <c r="H275" s="247"/>
      <c r="I275" s="248">
        <f>ROUND(E275*H275,2)</f>
        <v>0</v>
      </c>
      <c r="J275" s="247"/>
      <c r="K275" s="248">
        <f>ROUND(E275*J275,2)</f>
        <v>0</v>
      </c>
      <c r="L275" s="248">
        <v>21</v>
      </c>
      <c r="M275" s="248">
        <f>G275*(1+L275/100)</f>
        <v>0</v>
      </c>
      <c r="N275" s="246">
        <v>8.0000000000000007E-5</v>
      </c>
      <c r="O275" s="246">
        <f>ROUND(E275*N275,2)</f>
        <v>0.01</v>
      </c>
      <c r="P275" s="246">
        <v>0</v>
      </c>
      <c r="Q275" s="246">
        <f>ROUND(E275*P275,2)</f>
        <v>0</v>
      </c>
      <c r="R275" s="248"/>
      <c r="S275" s="248" t="s">
        <v>141</v>
      </c>
      <c r="T275" s="249" t="s">
        <v>141</v>
      </c>
      <c r="U275" s="231">
        <v>0.42</v>
      </c>
      <c r="V275" s="231">
        <f>ROUND(E275*U275,2)</f>
        <v>29.61</v>
      </c>
      <c r="W275" s="231"/>
      <c r="X275" s="231" t="s">
        <v>178</v>
      </c>
      <c r="Y275" s="231" t="s">
        <v>144</v>
      </c>
      <c r="Z275" s="211"/>
      <c r="AA275" s="211"/>
      <c r="AB275" s="211"/>
      <c r="AC275" s="211"/>
      <c r="AD275" s="211"/>
      <c r="AE275" s="211"/>
      <c r="AF275" s="211"/>
      <c r="AG275" s="211" t="s">
        <v>179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2" x14ac:dyDescent="0.25">
      <c r="A276" s="228"/>
      <c r="B276" s="229"/>
      <c r="C276" s="278" t="s">
        <v>422</v>
      </c>
      <c r="D276" s="272"/>
      <c r="E276" s="273">
        <v>4.5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31"/>
      <c r="Z276" s="211"/>
      <c r="AA276" s="211"/>
      <c r="AB276" s="211"/>
      <c r="AC276" s="211"/>
      <c r="AD276" s="211"/>
      <c r="AE276" s="211"/>
      <c r="AF276" s="211"/>
      <c r="AG276" s="211" t="s">
        <v>181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3" x14ac:dyDescent="0.25">
      <c r="A277" s="228"/>
      <c r="B277" s="229"/>
      <c r="C277" s="278" t="s">
        <v>423</v>
      </c>
      <c r="D277" s="272"/>
      <c r="E277" s="273">
        <v>4.5</v>
      </c>
      <c r="F277" s="231"/>
      <c r="G277" s="231"/>
      <c r="H277" s="231"/>
      <c r="I277" s="231"/>
      <c r="J277" s="231"/>
      <c r="K277" s="231"/>
      <c r="L277" s="231"/>
      <c r="M277" s="231"/>
      <c r="N277" s="230"/>
      <c r="O277" s="230"/>
      <c r="P277" s="230"/>
      <c r="Q277" s="230"/>
      <c r="R277" s="231"/>
      <c r="S277" s="231"/>
      <c r="T277" s="231"/>
      <c r="U277" s="231"/>
      <c r="V277" s="231"/>
      <c r="W277" s="231"/>
      <c r="X277" s="231"/>
      <c r="Y277" s="231"/>
      <c r="Z277" s="211"/>
      <c r="AA277" s="211"/>
      <c r="AB277" s="211"/>
      <c r="AC277" s="211"/>
      <c r="AD277" s="211"/>
      <c r="AE277" s="211"/>
      <c r="AF277" s="211"/>
      <c r="AG277" s="211" t="s">
        <v>181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3" x14ac:dyDescent="0.25">
      <c r="A278" s="228"/>
      <c r="B278" s="229"/>
      <c r="C278" s="278" t="s">
        <v>426</v>
      </c>
      <c r="D278" s="272"/>
      <c r="E278" s="273">
        <v>30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31"/>
      <c r="Z278" s="211"/>
      <c r="AA278" s="211"/>
      <c r="AB278" s="211"/>
      <c r="AC278" s="211"/>
      <c r="AD278" s="211"/>
      <c r="AE278" s="211"/>
      <c r="AF278" s="211"/>
      <c r="AG278" s="211" t="s">
        <v>181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3" x14ac:dyDescent="0.25">
      <c r="A279" s="228"/>
      <c r="B279" s="229"/>
      <c r="C279" s="278" t="s">
        <v>429</v>
      </c>
      <c r="D279" s="272"/>
      <c r="E279" s="273">
        <v>31.5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31"/>
      <c r="Z279" s="211"/>
      <c r="AA279" s="211"/>
      <c r="AB279" s="211"/>
      <c r="AC279" s="211"/>
      <c r="AD279" s="211"/>
      <c r="AE279" s="211"/>
      <c r="AF279" s="211"/>
      <c r="AG279" s="211" t="s">
        <v>181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ht="20" outlineLevel="1" x14ac:dyDescent="0.25">
      <c r="A280" s="243">
        <v>70</v>
      </c>
      <c r="B280" s="244" t="s">
        <v>448</v>
      </c>
      <c r="C280" s="261" t="s">
        <v>449</v>
      </c>
      <c r="D280" s="245" t="s">
        <v>287</v>
      </c>
      <c r="E280" s="246">
        <v>1.5</v>
      </c>
      <c r="F280" s="247"/>
      <c r="G280" s="248">
        <f>ROUND(E280*F280,2)</f>
        <v>0</v>
      </c>
      <c r="H280" s="247"/>
      <c r="I280" s="248">
        <f>ROUND(E280*H280,2)</f>
        <v>0</v>
      </c>
      <c r="J280" s="247"/>
      <c r="K280" s="248">
        <f>ROUND(E280*J280,2)</f>
        <v>0</v>
      </c>
      <c r="L280" s="248">
        <v>21</v>
      </c>
      <c r="M280" s="248">
        <f>G280*(1+L280/100)</f>
        <v>0</v>
      </c>
      <c r="N280" s="246">
        <v>9.0000000000000006E-5</v>
      </c>
      <c r="O280" s="246">
        <f>ROUND(E280*N280,2)</f>
        <v>0</v>
      </c>
      <c r="P280" s="246">
        <v>0</v>
      </c>
      <c r="Q280" s="246">
        <f>ROUND(E280*P280,2)</f>
        <v>0</v>
      </c>
      <c r="R280" s="248"/>
      <c r="S280" s="248" t="s">
        <v>141</v>
      </c>
      <c r="T280" s="249" t="s">
        <v>141</v>
      </c>
      <c r="U280" s="231">
        <v>0.5</v>
      </c>
      <c r="V280" s="231">
        <f>ROUND(E280*U280,2)</f>
        <v>0.75</v>
      </c>
      <c r="W280" s="231"/>
      <c r="X280" s="231" t="s">
        <v>178</v>
      </c>
      <c r="Y280" s="231" t="s">
        <v>144</v>
      </c>
      <c r="Z280" s="211"/>
      <c r="AA280" s="211"/>
      <c r="AB280" s="211"/>
      <c r="AC280" s="211"/>
      <c r="AD280" s="211"/>
      <c r="AE280" s="211"/>
      <c r="AF280" s="211"/>
      <c r="AG280" s="211" t="s">
        <v>179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2" x14ac:dyDescent="0.25">
      <c r="A281" s="228"/>
      <c r="B281" s="229"/>
      <c r="C281" s="278" t="s">
        <v>432</v>
      </c>
      <c r="D281" s="272"/>
      <c r="E281" s="273">
        <v>1.5</v>
      </c>
      <c r="F281" s="231"/>
      <c r="G281" s="231"/>
      <c r="H281" s="231"/>
      <c r="I281" s="231"/>
      <c r="J281" s="231"/>
      <c r="K281" s="231"/>
      <c r="L281" s="231"/>
      <c r="M281" s="231"/>
      <c r="N281" s="230"/>
      <c r="O281" s="230"/>
      <c r="P281" s="230"/>
      <c r="Q281" s="230"/>
      <c r="R281" s="231"/>
      <c r="S281" s="231"/>
      <c r="T281" s="231"/>
      <c r="U281" s="231"/>
      <c r="V281" s="231"/>
      <c r="W281" s="231"/>
      <c r="X281" s="231"/>
      <c r="Y281" s="231"/>
      <c r="Z281" s="211"/>
      <c r="AA281" s="211"/>
      <c r="AB281" s="211"/>
      <c r="AC281" s="211"/>
      <c r="AD281" s="211"/>
      <c r="AE281" s="211"/>
      <c r="AF281" s="211"/>
      <c r="AG281" s="211" t="s">
        <v>181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ht="20" outlineLevel="1" x14ac:dyDescent="0.25">
      <c r="A282" s="243">
        <v>71</v>
      </c>
      <c r="B282" s="244" t="s">
        <v>450</v>
      </c>
      <c r="C282" s="261" t="s">
        <v>451</v>
      </c>
      <c r="D282" s="245" t="s">
        <v>287</v>
      </c>
      <c r="E282" s="246">
        <v>8.5</v>
      </c>
      <c r="F282" s="247"/>
      <c r="G282" s="248">
        <f>ROUND(E282*F282,2)</f>
        <v>0</v>
      </c>
      <c r="H282" s="247"/>
      <c r="I282" s="248">
        <f>ROUND(E282*H282,2)</f>
        <v>0</v>
      </c>
      <c r="J282" s="247"/>
      <c r="K282" s="248">
        <f>ROUND(E282*J282,2)</f>
        <v>0</v>
      </c>
      <c r="L282" s="248">
        <v>21</v>
      </c>
      <c r="M282" s="248">
        <f>G282*(1+L282/100)</f>
        <v>0</v>
      </c>
      <c r="N282" s="246">
        <v>2.5999999999999998E-4</v>
      </c>
      <c r="O282" s="246">
        <f>ROUND(E282*N282,2)</f>
        <v>0</v>
      </c>
      <c r="P282" s="246">
        <v>0</v>
      </c>
      <c r="Q282" s="246">
        <f>ROUND(E282*P282,2)</f>
        <v>0</v>
      </c>
      <c r="R282" s="248"/>
      <c r="S282" s="248" t="s">
        <v>141</v>
      </c>
      <c r="T282" s="249" t="s">
        <v>141</v>
      </c>
      <c r="U282" s="231">
        <v>0.61</v>
      </c>
      <c r="V282" s="231">
        <f>ROUND(E282*U282,2)</f>
        <v>5.19</v>
      </c>
      <c r="W282" s="231"/>
      <c r="X282" s="231" t="s">
        <v>178</v>
      </c>
      <c r="Y282" s="231" t="s">
        <v>144</v>
      </c>
      <c r="Z282" s="211"/>
      <c r="AA282" s="211"/>
      <c r="AB282" s="211"/>
      <c r="AC282" s="211"/>
      <c r="AD282" s="211"/>
      <c r="AE282" s="211"/>
      <c r="AF282" s="211"/>
      <c r="AG282" s="211" t="s">
        <v>179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2" x14ac:dyDescent="0.25">
      <c r="A283" s="228"/>
      <c r="B283" s="229"/>
      <c r="C283" s="278" t="s">
        <v>435</v>
      </c>
      <c r="D283" s="272"/>
      <c r="E283" s="273">
        <v>4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31"/>
      <c r="Z283" s="211"/>
      <c r="AA283" s="211"/>
      <c r="AB283" s="211"/>
      <c r="AC283" s="211"/>
      <c r="AD283" s="211"/>
      <c r="AE283" s="211"/>
      <c r="AF283" s="211"/>
      <c r="AG283" s="211" t="s">
        <v>181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3" x14ac:dyDescent="0.25">
      <c r="A284" s="228"/>
      <c r="B284" s="229"/>
      <c r="C284" s="278" t="s">
        <v>436</v>
      </c>
      <c r="D284" s="272"/>
      <c r="E284" s="273">
        <v>3.5</v>
      </c>
      <c r="F284" s="231"/>
      <c r="G284" s="231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31"/>
      <c r="Z284" s="211"/>
      <c r="AA284" s="211"/>
      <c r="AB284" s="211"/>
      <c r="AC284" s="211"/>
      <c r="AD284" s="211"/>
      <c r="AE284" s="211"/>
      <c r="AF284" s="211"/>
      <c r="AG284" s="211" t="s">
        <v>181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3" x14ac:dyDescent="0.25">
      <c r="A285" s="228"/>
      <c r="B285" s="229"/>
      <c r="C285" s="278" t="s">
        <v>437</v>
      </c>
      <c r="D285" s="272"/>
      <c r="E285" s="273">
        <v>1</v>
      </c>
      <c r="F285" s="231"/>
      <c r="G285" s="231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31"/>
      <c r="Z285" s="211"/>
      <c r="AA285" s="211"/>
      <c r="AB285" s="211"/>
      <c r="AC285" s="211"/>
      <c r="AD285" s="211"/>
      <c r="AE285" s="211"/>
      <c r="AF285" s="211"/>
      <c r="AG285" s="211" t="s">
        <v>181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ht="20" outlineLevel="1" x14ac:dyDescent="0.25">
      <c r="A286" s="243">
        <v>72</v>
      </c>
      <c r="B286" s="244" t="s">
        <v>452</v>
      </c>
      <c r="C286" s="261" t="s">
        <v>453</v>
      </c>
      <c r="D286" s="245" t="s">
        <v>287</v>
      </c>
      <c r="E286" s="246">
        <v>20</v>
      </c>
      <c r="F286" s="247"/>
      <c r="G286" s="248">
        <f>ROUND(E286*F286,2)</f>
        <v>0</v>
      </c>
      <c r="H286" s="247"/>
      <c r="I286" s="248">
        <f>ROUND(E286*H286,2)</f>
        <v>0</v>
      </c>
      <c r="J286" s="247"/>
      <c r="K286" s="248">
        <f>ROUND(E286*J286,2)</f>
        <v>0</v>
      </c>
      <c r="L286" s="248">
        <v>21</v>
      </c>
      <c r="M286" s="248">
        <f>G286*(1+L286/100)</f>
        <v>0</v>
      </c>
      <c r="N286" s="246">
        <v>2.5999999999999998E-4</v>
      </c>
      <c r="O286" s="246">
        <f>ROUND(E286*N286,2)</f>
        <v>0.01</v>
      </c>
      <c r="P286" s="246">
        <v>0</v>
      </c>
      <c r="Q286" s="246">
        <f>ROUND(E286*P286,2)</f>
        <v>0</v>
      </c>
      <c r="R286" s="248"/>
      <c r="S286" s="248" t="s">
        <v>141</v>
      </c>
      <c r="T286" s="249" t="s">
        <v>141</v>
      </c>
      <c r="U286" s="231">
        <v>0.72</v>
      </c>
      <c r="V286" s="231">
        <f>ROUND(E286*U286,2)</f>
        <v>14.4</v>
      </c>
      <c r="W286" s="231"/>
      <c r="X286" s="231" t="s">
        <v>178</v>
      </c>
      <c r="Y286" s="231" t="s">
        <v>144</v>
      </c>
      <c r="Z286" s="211"/>
      <c r="AA286" s="211"/>
      <c r="AB286" s="211"/>
      <c r="AC286" s="211"/>
      <c r="AD286" s="211"/>
      <c r="AE286" s="211"/>
      <c r="AF286" s="211"/>
      <c r="AG286" s="211" t="s">
        <v>179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2" x14ac:dyDescent="0.25">
      <c r="A287" s="228"/>
      <c r="B287" s="229"/>
      <c r="C287" s="278" t="s">
        <v>440</v>
      </c>
      <c r="D287" s="272"/>
      <c r="E287" s="273">
        <v>12</v>
      </c>
      <c r="F287" s="231"/>
      <c r="G287" s="231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31"/>
      <c r="Z287" s="211"/>
      <c r="AA287" s="211"/>
      <c r="AB287" s="211"/>
      <c r="AC287" s="211"/>
      <c r="AD287" s="211"/>
      <c r="AE287" s="211"/>
      <c r="AF287" s="211"/>
      <c r="AG287" s="211" t="s">
        <v>181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3" x14ac:dyDescent="0.25">
      <c r="A288" s="228"/>
      <c r="B288" s="229"/>
      <c r="C288" s="278" t="s">
        <v>441</v>
      </c>
      <c r="D288" s="272"/>
      <c r="E288" s="273">
        <v>2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1"/>
      <c r="AA288" s="211"/>
      <c r="AB288" s="211"/>
      <c r="AC288" s="211"/>
      <c r="AD288" s="211"/>
      <c r="AE288" s="211"/>
      <c r="AF288" s="211"/>
      <c r="AG288" s="211" t="s">
        <v>181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3" x14ac:dyDescent="0.25">
      <c r="A289" s="228"/>
      <c r="B289" s="229"/>
      <c r="C289" s="278" t="s">
        <v>454</v>
      </c>
      <c r="D289" s="272"/>
      <c r="E289" s="273">
        <v>3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31"/>
      <c r="Z289" s="211"/>
      <c r="AA289" s="211"/>
      <c r="AB289" s="211"/>
      <c r="AC289" s="211"/>
      <c r="AD289" s="211"/>
      <c r="AE289" s="211"/>
      <c r="AF289" s="211"/>
      <c r="AG289" s="211" t="s">
        <v>181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3" x14ac:dyDescent="0.25">
      <c r="A290" s="228"/>
      <c r="B290" s="229"/>
      <c r="C290" s="278" t="s">
        <v>443</v>
      </c>
      <c r="D290" s="272"/>
      <c r="E290" s="273">
        <v>3</v>
      </c>
      <c r="F290" s="231"/>
      <c r="G290" s="231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31"/>
      <c r="Z290" s="211"/>
      <c r="AA290" s="211"/>
      <c r="AB290" s="211"/>
      <c r="AC290" s="211"/>
      <c r="AD290" s="211"/>
      <c r="AE290" s="211"/>
      <c r="AF290" s="211"/>
      <c r="AG290" s="211" t="s">
        <v>181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ht="20" outlineLevel="1" x14ac:dyDescent="0.25">
      <c r="A291" s="243">
        <v>73</v>
      </c>
      <c r="B291" s="244" t="s">
        <v>455</v>
      </c>
      <c r="C291" s="261" t="s">
        <v>456</v>
      </c>
      <c r="D291" s="245" t="s">
        <v>177</v>
      </c>
      <c r="E291" s="246">
        <v>5</v>
      </c>
      <c r="F291" s="247"/>
      <c r="G291" s="248">
        <f>ROUND(E291*F291,2)</f>
        <v>0</v>
      </c>
      <c r="H291" s="247"/>
      <c r="I291" s="248">
        <f>ROUND(E291*H291,2)</f>
        <v>0</v>
      </c>
      <c r="J291" s="247"/>
      <c r="K291" s="248">
        <f>ROUND(E291*J291,2)</f>
        <v>0</v>
      </c>
      <c r="L291" s="248">
        <v>21</v>
      </c>
      <c r="M291" s="248">
        <f>G291*(1+L291/100)</f>
        <v>0</v>
      </c>
      <c r="N291" s="246">
        <v>3.5E-4</v>
      </c>
      <c r="O291" s="246">
        <f>ROUND(E291*N291,2)</f>
        <v>0</v>
      </c>
      <c r="P291" s="246">
        <v>0</v>
      </c>
      <c r="Q291" s="246">
        <f>ROUND(E291*P291,2)</f>
        <v>0</v>
      </c>
      <c r="R291" s="248"/>
      <c r="S291" s="248" t="s">
        <v>141</v>
      </c>
      <c r="T291" s="249" t="s">
        <v>141</v>
      </c>
      <c r="U291" s="231">
        <v>6.5060000000000002</v>
      </c>
      <c r="V291" s="231">
        <f>ROUND(E291*U291,2)</f>
        <v>32.53</v>
      </c>
      <c r="W291" s="231"/>
      <c r="X291" s="231" t="s">
        <v>178</v>
      </c>
      <c r="Y291" s="231" t="s">
        <v>144</v>
      </c>
      <c r="Z291" s="211"/>
      <c r="AA291" s="211"/>
      <c r="AB291" s="211"/>
      <c r="AC291" s="211"/>
      <c r="AD291" s="211"/>
      <c r="AE291" s="211"/>
      <c r="AF291" s="211"/>
      <c r="AG291" s="211" t="s">
        <v>179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2" x14ac:dyDescent="0.25">
      <c r="A292" s="228"/>
      <c r="B292" s="229"/>
      <c r="C292" s="278" t="s">
        <v>457</v>
      </c>
      <c r="D292" s="272"/>
      <c r="E292" s="273">
        <v>5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31"/>
      <c r="Z292" s="211"/>
      <c r="AA292" s="211"/>
      <c r="AB292" s="211"/>
      <c r="AC292" s="211"/>
      <c r="AD292" s="211"/>
      <c r="AE292" s="211"/>
      <c r="AF292" s="211"/>
      <c r="AG292" s="211" t="s">
        <v>181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ht="20" outlineLevel="1" x14ac:dyDescent="0.25">
      <c r="A293" s="243">
        <v>74</v>
      </c>
      <c r="B293" s="244" t="s">
        <v>458</v>
      </c>
      <c r="C293" s="261" t="s">
        <v>459</v>
      </c>
      <c r="D293" s="245" t="s">
        <v>177</v>
      </c>
      <c r="E293" s="246">
        <v>11</v>
      </c>
      <c r="F293" s="247"/>
      <c r="G293" s="248">
        <f>ROUND(E293*F293,2)</f>
        <v>0</v>
      </c>
      <c r="H293" s="247"/>
      <c r="I293" s="248">
        <f>ROUND(E293*H293,2)</f>
        <v>0</v>
      </c>
      <c r="J293" s="247"/>
      <c r="K293" s="248">
        <f>ROUND(E293*J293,2)</f>
        <v>0</v>
      </c>
      <c r="L293" s="248">
        <v>21</v>
      </c>
      <c r="M293" s="248">
        <f>G293*(1+L293/100)</f>
        <v>0</v>
      </c>
      <c r="N293" s="246">
        <v>9.1E-4</v>
      </c>
      <c r="O293" s="246">
        <f>ROUND(E293*N293,2)</f>
        <v>0.01</v>
      </c>
      <c r="P293" s="246">
        <v>0</v>
      </c>
      <c r="Q293" s="246">
        <f>ROUND(E293*P293,2)</f>
        <v>0</v>
      </c>
      <c r="R293" s="248"/>
      <c r="S293" s="248" t="s">
        <v>141</v>
      </c>
      <c r="T293" s="249" t="s">
        <v>141</v>
      </c>
      <c r="U293" s="231">
        <v>8.3859999999999992</v>
      </c>
      <c r="V293" s="231">
        <f>ROUND(E293*U293,2)</f>
        <v>92.25</v>
      </c>
      <c r="W293" s="231"/>
      <c r="X293" s="231" t="s">
        <v>178</v>
      </c>
      <c r="Y293" s="231" t="s">
        <v>144</v>
      </c>
      <c r="Z293" s="211"/>
      <c r="AA293" s="211"/>
      <c r="AB293" s="211"/>
      <c r="AC293" s="211"/>
      <c r="AD293" s="211"/>
      <c r="AE293" s="211"/>
      <c r="AF293" s="211"/>
      <c r="AG293" s="211" t="s">
        <v>179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2" x14ac:dyDescent="0.25">
      <c r="A294" s="228"/>
      <c r="B294" s="229"/>
      <c r="C294" s="278" t="s">
        <v>460</v>
      </c>
      <c r="D294" s="272"/>
      <c r="E294" s="273">
        <v>5</v>
      </c>
      <c r="F294" s="231"/>
      <c r="G294" s="231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31"/>
      <c r="Z294" s="211"/>
      <c r="AA294" s="211"/>
      <c r="AB294" s="211"/>
      <c r="AC294" s="211"/>
      <c r="AD294" s="211"/>
      <c r="AE294" s="211"/>
      <c r="AF294" s="211"/>
      <c r="AG294" s="211" t="s">
        <v>181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3" x14ac:dyDescent="0.25">
      <c r="A295" s="228"/>
      <c r="B295" s="229"/>
      <c r="C295" s="278" t="s">
        <v>461</v>
      </c>
      <c r="D295" s="272"/>
      <c r="E295" s="273">
        <v>3</v>
      </c>
      <c r="F295" s="231"/>
      <c r="G295" s="23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31"/>
      <c r="Z295" s="211"/>
      <c r="AA295" s="211"/>
      <c r="AB295" s="211"/>
      <c r="AC295" s="211"/>
      <c r="AD295" s="211"/>
      <c r="AE295" s="211"/>
      <c r="AF295" s="211"/>
      <c r="AG295" s="211" t="s">
        <v>181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3" x14ac:dyDescent="0.25">
      <c r="A296" s="228"/>
      <c r="B296" s="229"/>
      <c r="C296" s="278" t="s">
        <v>462</v>
      </c>
      <c r="D296" s="272"/>
      <c r="E296" s="273">
        <v>3</v>
      </c>
      <c r="F296" s="231"/>
      <c r="G296" s="231"/>
      <c r="H296" s="231"/>
      <c r="I296" s="231"/>
      <c r="J296" s="231"/>
      <c r="K296" s="231"/>
      <c r="L296" s="231"/>
      <c r="M296" s="231"/>
      <c r="N296" s="230"/>
      <c r="O296" s="230"/>
      <c r="P296" s="230"/>
      <c r="Q296" s="230"/>
      <c r="R296" s="231"/>
      <c r="S296" s="231"/>
      <c r="T296" s="231"/>
      <c r="U296" s="231"/>
      <c r="V296" s="231"/>
      <c r="W296" s="231"/>
      <c r="X296" s="231"/>
      <c r="Y296" s="231"/>
      <c r="Z296" s="211"/>
      <c r="AA296" s="211"/>
      <c r="AB296" s="211"/>
      <c r="AC296" s="211"/>
      <c r="AD296" s="211"/>
      <c r="AE296" s="211"/>
      <c r="AF296" s="211"/>
      <c r="AG296" s="211" t="s">
        <v>181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ht="20" outlineLevel="1" x14ac:dyDescent="0.25">
      <c r="A297" s="243">
        <v>75</v>
      </c>
      <c r="B297" s="244" t="s">
        <v>463</v>
      </c>
      <c r="C297" s="261" t="s">
        <v>464</v>
      </c>
      <c r="D297" s="245" t="s">
        <v>189</v>
      </c>
      <c r="E297" s="246">
        <v>679.8</v>
      </c>
      <c r="F297" s="247"/>
      <c r="G297" s="248">
        <f>ROUND(E297*F297,2)</f>
        <v>0</v>
      </c>
      <c r="H297" s="247"/>
      <c r="I297" s="248">
        <f>ROUND(E297*H297,2)</f>
        <v>0</v>
      </c>
      <c r="J297" s="247"/>
      <c r="K297" s="248">
        <f>ROUND(E297*J297,2)</f>
        <v>0</v>
      </c>
      <c r="L297" s="248">
        <v>21</v>
      </c>
      <c r="M297" s="248">
        <f>G297*(1+L297/100)</f>
        <v>0</v>
      </c>
      <c r="N297" s="246">
        <v>6.6E-3</v>
      </c>
      <c r="O297" s="246">
        <f>ROUND(E297*N297,2)</f>
        <v>4.49</v>
      </c>
      <c r="P297" s="246">
        <v>0</v>
      </c>
      <c r="Q297" s="246">
        <f>ROUND(E297*P297,2)</f>
        <v>0</v>
      </c>
      <c r="R297" s="248"/>
      <c r="S297" s="248" t="s">
        <v>141</v>
      </c>
      <c r="T297" s="249" t="s">
        <v>141</v>
      </c>
      <c r="U297" s="231">
        <v>0.21</v>
      </c>
      <c r="V297" s="231">
        <f>ROUND(E297*U297,2)</f>
        <v>142.76</v>
      </c>
      <c r="W297" s="231"/>
      <c r="X297" s="231" t="s">
        <v>178</v>
      </c>
      <c r="Y297" s="231" t="s">
        <v>144</v>
      </c>
      <c r="Z297" s="211"/>
      <c r="AA297" s="211"/>
      <c r="AB297" s="211"/>
      <c r="AC297" s="211"/>
      <c r="AD297" s="211"/>
      <c r="AE297" s="211"/>
      <c r="AF297" s="211"/>
      <c r="AG297" s="211" t="s">
        <v>179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2" x14ac:dyDescent="0.25">
      <c r="A298" s="228"/>
      <c r="B298" s="229"/>
      <c r="C298" s="278" t="s">
        <v>465</v>
      </c>
      <c r="D298" s="272"/>
      <c r="E298" s="273">
        <v>320.77499999999998</v>
      </c>
      <c r="F298" s="231"/>
      <c r="G298" s="231"/>
      <c r="H298" s="231"/>
      <c r="I298" s="231"/>
      <c r="J298" s="231"/>
      <c r="K298" s="231"/>
      <c r="L298" s="231"/>
      <c r="M298" s="231"/>
      <c r="N298" s="230"/>
      <c r="O298" s="230"/>
      <c r="P298" s="230"/>
      <c r="Q298" s="230"/>
      <c r="R298" s="231"/>
      <c r="S298" s="231"/>
      <c r="T298" s="231"/>
      <c r="U298" s="231"/>
      <c r="V298" s="231"/>
      <c r="W298" s="231"/>
      <c r="X298" s="231"/>
      <c r="Y298" s="231"/>
      <c r="Z298" s="211"/>
      <c r="AA298" s="211"/>
      <c r="AB298" s="211"/>
      <c r="AC298" s="211"/>
      <c r="AD298" s="211"/>
      <c r="AE298" s="211"/>
      <c r="AF298" s="211"/>
      <c r="AG298" s="211" t="s">
        <v>181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3" x14ac:dyDescent="0.25">
      <c r="A299" s="228"/>
      <c r="B299" s="229"/>
      <c r="C299" s="278" t="s">
        <v>466</v>
      </c>
      <c r="D299" s="272"/>
      <c r="E299" s="273">
        <v>347.02499999999998</v>
      </c>
      <c r="F299" s="231"/>
      <c r="G299" s="231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31"/>
      <c r="Z299" s="211"/>
      <c r="AA299" s="211"/>
      <c r="AB299" s="211"/>
      <c r="AC299" s="211"/>
      <c r="AD299" s="211"/>
      <c r="AE299" s="211"/>
      <c r="AF299" s="211"/>
      <c r="AG299" s="211" t="s">
        <v>181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ht="20" outlineLevel="3" x14ac:dyDescent="0.25">
      <c r="A300" s="228"/>
      <c r="B300" s="229"/>
      <c r="C300" s="278" t="s">
        <v>467</v>
      </c>
      <c r="D300" s="272"/>
      <c r="E300" s="273">
        <v>12</v>
      </c>
      <c r="F300" s="231"/>
      <c r="G300" s="231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31"/>
      <c r="Z300" s="211"/>
      <c r="AA300" s="211"/>
      <c r="AB300" s="211"/>
      <c r="AC300" s="211"/>
      <c r="AD300" s="211"/>
      <c r="AE300" s="211"/>
      <c r="AF300" s="211"/>
      <c r="AG300" s="211" t="s">
        <v>181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5">
      <c r="A301" s="243">
        <v>76</v>
      </c>
      <c r="B301" s="244" t="s">
        <v>468</v>
      </c>
      <c r="C301" s="261" t="s">
        <v>469</v>
      </c>
      <c r="D301" s="245" t="s">
        <v>189</v>
      </c>
      <c r="E301" s="246">
        <v>679.8</v>
      </c>
      <c r="F301" s="247"/>
      <c r="G301" s="248">
        <f>ROUND(E301*F301,2)</f>
        <v>0</v>
      </c>
      <c r="H301" s="247"/>
      <c r="I301" s="248">
        <f>ROUND(E301*H301,2)</f>
        <v>0</v>
      </c>
      <c r="J301" s="247"/>
      <c r="K301" s="248">
        <f>ROUND(E301*J301,2)</f>
        <v>0</v>
      </c>
      <c r="L301" s="248">
        <v>21</v>
      </c>
      <c r="M301" s="248">
        <f>G301*(1+L301/100)</f>
        <v>0</v>
      </c>
      <c r="N301" s="246">
        <v>0</v>
      </c>
      <c r="O301" s="246">
        <f>ROUND(E301*N301,2)</f>
        <v>0</v>
      </c>
      <c r="P301" s="246">
        <v>0</v>
      </c>
      <c r="Q301" s="246">
        <f>ROUND(E301*P301,2)</f>
        <v>0</v>
      </c>
      <c r="R301" s="248"/>
      <c r="S301" s="248" t="s">
        <v>141</v>
      </c>
      <c r="T301" s="249" t="s">
        <v>141</v>
      </c>
      <c r="U301" s="231">
        <v>0.06</v>
      </c>
      <c r="V301" s="231">
        <f>ROUND(E301*U301,2)</f>
        <v>40.79</v>
      </c>
      <c r="W301" s="231"/>
      <c r="X301" s="231" t="s">
        <v>178</v>
      </c>
      <c r="Y301" s="231" t="s">
        <v>144</v>
      </c>
      <c r="Z301" s="211"/>
      <c r="AA301" s="211"/>
      <c r="AB301" s="211"/>
      <c r="AC301" s="211"/>
      <c r="AD301" s="211"/>
      <c r="AE301" s="211"/>
      <c r="AF301" s="211"/>
      <c r="AG301" s="211" t="s">
        <v>179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2" x14ac:dyDescent="0.25">
      <c r="A302" s="228"/>
      <c r="B302" s="229"/>
      <c r="C302" s="278" t="s">
        <v>465</v>
      </c>
      <c r="D302" s="272"/>
      <c r="E302" s="273">
        <v>320.77499999999998</v>
      </c>
      <c r="F302" s="231"/>
      <c r="G302" s="231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31"/>
      <c r="Z302" s="211"/>
      <c r="AA302" s="211"/>
      <c r="AB302" s="211"/>
      <c r="AC302" s="211"/>
      <c r="AD302" s="211"/>
      <c r="AE302" s="211"/>
      <c r="AF302" s="211"/>
      <c r="AG302" s="211" t="s">
        <v>181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3" x14ac:dyDescent="0.25">
      <c r="A303" s="228"/>
      <c r="B303" s="229"/>
      <c r="C303" s="278" t="s">
        <v>466</v>
      </c>
      <c r="D303" s="272"/>
      <c r="E303" s="273">
        <v>347.02499999999998</v>
      </c>
      <c r="F303" s="231"/>
      <c r="G303" s="231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1"/>
      <c r="AA303" s="211"/>
      <c r="AB303" s="211"/>
      <c r="AC303" s="211"/>
      <c r="AD303" s="211"/>
      <c r="AE303" s="211"/>
      <c r="AF303" s="211"/>
      <c r="AG303" s="211" t="s">
        <v>181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ht="20" outlineLevel="3" x14ac:dyDescent="0.25">
      <c r="A304" s="228"/>
      <c r="B304" s="229"/>
      <c r="C304" s="278" t="s">
        <v>467</v>
      </c>
      <c r="D304" s="272"/>
      <c r="E304" s="273">
        <v>12</v>
      </c>
      <c r="F304" s="231"/>
      <c r="G304" s="231"/>
      <c r="H304" s="231"/>
      <c r="I304" s="231"/>
      <c r="J304" s="231"/>
      <c r="K304" s="231"/>
      <c r="L304" s="231"/>
      <c r="M304" s="231"/>
      <c r="N304" s="230"/>
      <c r="O304" s="230"/>
      <c r="P304" s="230"/>
      <c r="Q304" s="230"/>
      <c r="R304" s="231"/>
      <c r="S304" s="231"/>
      <c r="T304" s="231"/>
      <c r="U304" s="231"/>
      <c r="V304" s="231"/>
      <c r="W304" s="231"/>
      <c r="X304" s="231"/>
      <c r="Y304" s="231"/>
      <c r="Z304" s="211"/>
      <c r="AA304" s="211"/>
      <c r="AB304" s="211"/>
      <c r="AC304" s="211"/>
      <c r="AD304" s="211"/>
      <c r="AE304" s="211"/>
      <c r="AF304" s="211"/>
      <c r="AG304" s="211" t="s">
        <v>181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5">
      <c r="A305" s="243">
        <v>77</v>
      </c>
      <c r="B305" s="244" t="s">
        <v>470</v>
      </c>
      <c r="C305" s="261" t="s">
        <v>471</v>
      </c>
      <c r="D305" s="245" t="s">
        <v>189</v>
      </c>
      <c r="E305" s="246">
        <v>667.8</v>
      </c>
      <c r="F305" s="247"/>
      <c r="G305" s="248">
        <f>ROUND(E305*F305,2)</f>
        <v>0</v>
      </c>
      <c r="H305" s="247"/>
      <c r="I305" s="248">
        <f>ROUND(E305*H305,2)</f>
        <v>0</v>
      </c>
      <c r="J305" s="247"/>
      <c r="K305" s="248">
        <f>ROUND(E305*J305,2)</f>
        <v>0</v>
      </c>
      <c r="L305" s="248">
        <v>21</v>
      </c>
      <c r="M305" s="248">
        <f>G305*(1+L305/100)</f>
        <v>0</v>
      </c>
      <c r="N305" s="246">
        <v>0</v>
      </c>
      <c r="O305" s="246">
        <f>ROUND(E305*N305,2)</f>
        <v>0</v>
      </c>
      <c r="P305" s="246">
        <v>7.0000000000000001E-3</v>
      </c>
      <c r="Q305" s="246">
        <f>ROUND(E305*P305,2)</f>
        <v>4.67</v>
      </c>
      <c r="R305" s="248"/>
      <c r="S305" s="248" t="s">
        <v>141</v>
      </c>
      <c r="T305" s="249" t="s">
        <v>141</v>
      </c>
      <c r="U305" s="231">
        <v>0.06</v>
      </c>
      <c r="V305" s="231">
        <f>ROUND(E305*U305,2)</f>
        <v>40.07</v>
      </c>
      <c r="W305" s="231"/>
      <c r="X305" s="231" t="s">
        <v>178</v>
      </c>
      <c r="Y305" s="231" t="s">
        <v>144</v>
      </c>
      <c r="Z305" s="211"/>
      <c r="AA305" s="211"/>
      <c r="AB305" s="211"/>
      <c r="AC305" s="211"/>
      <c r="AD305" s="211"/>
      <c r="AE305" s="211"/>
      <c r="AF305" s="211"/>
      <c r="AG305" s="211" t="s">
        <v>179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2" x14ac:dyDescent="0.25">
      <c r="A306" s="228"/>
      <c r="B306" s="229"/>
      <c r="C306" s="278" t="s">
        <v>465</v>
      </c>
      <c r="D306" s="272"/>
      <c r="E306" s="273">
        <v>320.77499999999998</v>
      </c>
      <c r="F306" s="231"/>
      <c r="G306" s="231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31"/>
      <c r="Z306" s="211"/>
      <c r="AA306" s="211"/>
      <c r="AB306" s="211"/>
      <c r="AC306" s="211"/>
      <c r="AD306" s="211"/>
      <c r="AE306" s="211"/>
      <c r="AF306" s="211"/>
      <c r="AG306" s="211" t="s">
        <v>181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3" x14ac:dyDescent="0.25">
      <c r="A307" s="228"/>
      <c r="B307" s="229"/>
      <c r="C307" s="278" t="s">
        <v>466</v>
      </c>
      <c r="D307" s="272"/>
      <c r="E307" s="273">
        <v>347.02499999999998</v>
      </c>
      <c r="F307" s="231"/>
      <c r="G307" s="231"/>
      <c r="H307" s="231"/>
      <c r="I307" s="231"/>
      <c r="J307" s="231"/>
      <c r="K307" s="231"/>
      <c r="L307" s="231"/>
      <c r="M307" s="231"/>
      <c r="N307" s="230"/>
      <c r="O307" s="230"/>
      <c r="P307" s="230"/>
      <c r="Q307" s="230"/>
      <c r="R307" s="231"/>
      <c r="S307" s="231"/>
      <c r="T307" s="231"/>
      <c r="U307" s="231"/>
      <c r="V307" s="231"/>
      <c r="W307" s="231"/>
      <c r="X307" s="231"/>
      <c r="Y307" s="231"/>
      <c r="Z307" s="211"/>
      <c r="AA307" s="211"/>
      <c r="AB307" s="211"/>
      <c r="AC307" s="211"/>
      <c r="AD307" s="211"/>
      <c r="AE307" s="211"/>
      <c r="AF307" s="211"/>
      <c r="AG307" s="211" t="s">
        <v>181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ht="20" outlineLevel="1" x14ac:dyDescent="0.25">
      <c r="A308" s="243">
        <v>78</v>
      </c>
      <c r="B308" s="244" t="s">
        <v>472</v>
      </c>
      <c r="C308" s="261" t="s">
        <v>473</v>
      </c>
      <c r="D308" s="245" t="s">
        <v>177</v>
      </c>
      <c r="E308" s="246">
        <v>3</v>
      </c>
      <c r="F308" s="247"/>
      <c r="G308" s="248">
        <f>ROUND(E308*F308,2)</f>
        <v>0</v>
      </c>
      <c r="H308" s="247"/>
      <c r="I308" s="248">
        <f>ROUND(E308*H308,2)</f>
        <v>0</v>
      </c>
      <c r="J308" s="247"/>
      <c r="K308" s="248">
        <f>ROUND(E308*J308,2)</f>
        <v>0</v>
      </c>
      <c r="L308" s="248">
        <v>21</v>
      </c>
      <c r="M308" s="248">
        <f>G308*(1+L308/100)</f>
        <v>0</v>
      </c>
      <c r="N308" s="246">
        <v>0</v>
      </c>
      <c r="O308" s="246">
        <f>ROUND(E308*N308,2)</f>
        <v>0</v>
      </c>
      <c r="P308" s="246">
        <v>0</v>
      </c>
      <c r="Q308" s="246">
        <f>ROUND(E308*P308,2)</f>
        <v>0</v>
      </c>
      <c r="R308" s="248"/>
      <c r="S308" s="248" t="s">
        <v>141</v>
      </c>
      <c r="T308" s="249" t="s">
        <v>141</v>
      </c>
      <c r="U308" s="231">
        <v>6.75</v>
      </c>
      <c r="V308" s="231">
        <f>ROUND(E308*U308,2)</f>
        <v>20.25</v>
      </c>
      <c r="W308" s="231"/>
      <c r="X308" s="231" t="s">
        <v>178</v>
      </c>
      <c r="Y308" s="231" t="s">
        <v>144</v>
      </c>
      <c r="Z308" s="211"/>
      <c r="AA308" s="211"/>
      <c r="AB308" s="211"/>
      <c r="AC308" s="211"/>
      <c r="AD308" s="211"/>
      <c r="AE308" s="211"/>
      <c r="AF308" s="211"/>
      <c r="AG308" s="211" t="s">
        <v>179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2" x14ac:dyDescent="0.25">
      <c r="A309" s="228"/>
      <c r="B309" s="229"/>
      <c r="C309" s="262" t="s">
        <v>474</v>
      </c>
      <c r="D309" s="250"/>
      <c r="E309" s="250"/>
      <c r="F309" s="250"/>
      <c r="G309" s="250"/>
      <c r="H309" s="231"/>
      <c r="I309" s="231"/>
      <c r="J309" s="231"/>
      <c r="K309" s="231"/>
      <c r="L309" s="231"/>
      <c r="M309" s="231"/>
      <c r="N309" s="230"/>
      <c r="O309" s="230"/>
      <c r="P309" s="230"/>
      <c r="Q309" s="230"/>
      <c r="R309" s="231"/>
      <c r="S309" s="231"/>
      <c r="T309" s="231"/>
      <c r="U309" s="231"/>
      <c r="V309" s="231"/>
      <c r="W309" s="231"/>
      <c r="X309" s="231"/>
      <c r="Y309" s="231"/>
      <c r="Z309" s="211"/>
      <c r="AA309" s="211"/>
      <c r="AB309" s="211"/>
      <c r="AC309" s="211"/>
      <c r="AD309" s="211"/>
      <c r="AE309" s="211"/>
      <c r="AF309" s="211"/>
      <c r="AG309" s="211" t="s">
        <v>147</v>
      </c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5">
      <c r="A310" s="243">
        <v>79</v>
      </c>
      <c r="B310" s="244" t="s">
        <v>475</v>
      </c>
      <c r="C310" s="261" t="s">
        <v>476</v>
      </c>
      <c r="D310" s="245" t="s">
        <v>184</v>
      </c>
      <c r="E310" s="246">
        <v>21.253419999999998</v>
      </c>
      <c r="F310" s="247"/>
      <c r="G310" s="248">
        <f>ROUND(E310*F310,2)</f>
        <v>0</v>
      </c>
      <c r="H310" s="247"/>
      <c r="I310" s="248">
        <f>ROUND(E310*H310,2)</f>
        <v>0</v>
      </c>
      <c r="J310" s="247"/>
      <c r="K310" s="248">
        <f>ROUND(E310*J310,2)</f>
        <v>0</v>
      </c>
      <c r="L310" s="248">
        <v>21</v>
      </c>
      <c r="M310" s="248">
        <f>G310*(1+L310/100)</f>
        <v>0</v>
      </c>
      <c r="N310" s="246">
        <v>2.2970000000000001E-2</v>
      </c>
      <c r="O310" s="246">
        <f>ROUND(E310*N310,2)</f>
        <v>0.49</v>
      </c>
      <c r="P310" s="246">
        <v>0</v>
      </c>
      <c r="Q310" s="246">
        <f>ROUND(E310*P310,2)</f>
        <v>0</v>
      </c>
      <c r="R310" s="248"/>
      <c r="S310" s="248" t="s">
        <v>141</v>
      </c>
      <c r="T310" s="249" t="s">
        <v>141</v>
      </c>
      <c r="U310" s="231">
        <v>0</v>
      </c>
      <c r="V310" s="231">
        <f>ROUND(E310*U310,2)</f>
        <v>0</v>
      </c>
      <c r="W310" s="231"/>
      <c r="X310" s="231" t="s">
        <v>178</v>
      </c>
      <c r="Y310" s="231" t="s">
        <v>144</v>
      </c>
      <c r="Z310" s="211"/>
      <c r="AA310" s="211"/>
      <c r="AB310" s="211"/>
      <c r="AC310" s="211"/>
      <c r="AD310" s="211"/>
      <c r="AE310" s="211"/>
      <c r="AF310" s="211"/>
      <c r="AG310" s="211" t="s">
        <v>179</v>
      </c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2" x14ac:dyDescent="0.25">
      <c r="A311" s="228"/>
      <c r="B311" s="229"/>
      <c r="C311" s="278" t="s">
        <v>477</v>
      </c>
      <c r="D311" s="272"/>
      <c r="E311" s="273">
        <v>0.06</v>
      </c>
      <c r="F311" s="231"/>
      <c r="G311" s="231"/>
      <c r="H311" s="231"/>
      <c r="I311" s="231"/>
      <c r="J311" s="231"/>
      <c r="K311" s="231"/>
      <c r="L311" s="231"/>
      <c r="M311" s="231"/>
      <c r="N311" s="230"/>
      <c r="O311" s="230"/>
      <c r="P311" s="230"/>
      <c r="Q311" s="230"/>
      <c r="R311" s="231"/>
      <c r="S311" s="231"/>
      <c r="T311" s="231"/>
      <c r="U311" s="231"/>
      <c r="V311" s="231"/>
      <c r="W311" s="231"/>
      <c r="X311" s="231"/>
      <c r="Y311" s="231"/>
      <c r="Z311" s="211"/>
      <c r="AA311" s="211"/>
      <c r="AB311" s="211"/>
      <c r="AC311" s="211"/>
      <c r="AD311" s="211"/>
      <c r="AE311" s="211"/>
      <c r="AF311" s="211"/>
      <c r="AG311" s="211" t="s">
        <v>181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3" x14ac:dyDescent="0.25">
      <c r="A312" s="228"/>
      <c r="B312" s="229"/>
      <c r="C312" s="278" t="s">
        <v>478</v>
      </c>
      <c r="D312" s="272"/>
      <c r="E312" s="273">
        <v>6.4799999999999996E-2</v>
      </c>
      <c r="F312" s="231"/>
      <c r="G312" s="231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31"/>
      <c r="Z312" s="211"/>
      <c r="AA312" s="211"/>
      <c r="AB312" s="211"/>
      <c r="AC312" s="211"/>
      <c r="AD312" s="211"/>
      <c r="AE312" s="211"/>
      <c r="AF312" s="211"/>
      <c r="AG312" s="211" t="s">
        <v>181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3" x14ac:dyDescent="0.25">
      <c r="A313" s="228"/>
      <c r="B313" s="229"/>
      <c r="C313" s="278" t="s">
        <v>479</v>
      </c>
      <c r="D313" s="272"/>
      <c r="E313" s="273">
        <v>0.10125000000000001</v>
      </c>
      <c r="F313" s="231"/>
      <c r="G313" s="231"/>
      <c r="H313" s="231"/>
      <c r="I313" s="231"/>
      <c r="J313" s="231"/>
      <c r="K313" s="231"/>
      <c r="L313" s="231"/>
      <c r="M313" s="231"/>
      <c r="N313" s="230"/>
      <c r="O313" s="230"/>
      <c r="P313" s="230"/>
      <c r="Q313" s="230"/>
      <c r="R313" s="231"/>
      <c r="S313" s="231"/>
      <c r="T313" s="231"/>
      <c r="U313" s="231"/>
      <c r="V313" s="231"/>
      <c r="W313" s="231"/>
      <c r="X313" s="231"/>
      <c r="Y313" s="231"/>
      <c r="Z313" s="211"/>
      <c r="AA313" s="211"/>
      <c r="AB313" s="211"/>
      <c r="AC313" s="211"/>
      <c r="AD313" s="211"/>
      <c r="AE313" s="211"/>
      <c r="AF313" s="211"/>
      <c r="AG313" s="211" t="s">
        <v>181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3" x14ac:dyDescent="0.25">
      <c r="A314" s="228"/>
      <c r="B314" s="229"/>
      <c r="C314" s="278" t="s">
        <v>480</v>
      </c>
      <c r="D314" s="272"/>
      <c r="E314" s="273">
        <v>0.63</v>
      </c>
      <c r="F314" s="231"/>
      <c r="G314" s="231"/>
      <c r="H314" s="231"/>
      <c r="I314" s="231"/>
      <c r="J314" s="231"/>
      <c r="K314" s="231"/>
      <c r="L314" s="231"/>
      <c r="M314" s="231"/>
      <c r="N314" s="230"/>
      <c r="O314" s="230"/>
      <c r="P314" s="230"/>
      <c r="Q314" s="230"/>
      <c r="R314" s="231"/>
      <c r="S314" s="231"/>
      <c r="T314" s="231"/>
      <c r="U314" s="231"/>
      <c r="V314" s="231"/>
      <c r="W314" s="231"/>
      <c r="X314" s="231"/>
      <c r="Y314" s="231"/>
      <c r="Z314" s="211"/>
      <c r="AA314" s="211"/>
      <c r="AB314" s="211"/>
      <c r="AC314" s="211"/>
      <c r="AD314" s="211"/>
      <c r="AE314" s="211"/>
      <c r="AF314" s="211"/>
      <c r="AG314" s="211" t="s">
        <v>181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3" x14ac:dyDescent="0.25">
      <c r="A315" s="228"/>
      <c r="B315" s="229"/>
      <c r="C315" s="278" t="s">
        <v>481</v>
      </c>
      <c r="D315" s="272"/>
      <c r="E315" s="273">
        <v>0.66149999999999998</v>
      </c>
      <c r="F315" s="231"/>
      <c r="G315" s="231"/>
      <c r="H315" s="231"/>
      <c r="I315" s="231"/>
      <c r="J315" s="231"/>
      <c r="K315" s="231"/>
      <c r="L315" s="231"/>
      <c r="M315" s="231"/>
      <c r="N315" s="230"/>
      <c r="O315" s="230"/>
      <c r="P315" s="230"/>
      <c r="Q315" s="230"/>
      <c r="R315" s="231"/>
      <c r="S315" s="231"/>
      <c r="T315" s="231"/>
      <c r="U315" s="231"/>
      <c r="V315" s="231"/>
      <c r="W315" s="231"/>
      <c r="X315" s="231"/>
      <c r="Y315" s="231"/>
      <c r="Z315" s="211"/>
      <c r="AA315" s="211"/>
      <c r="AB315" s="211"/>
      <c r="AC315" s="211"/>
      <c r="AD315" s="211"/>
      <c r="AE315" s="211"/>
      <c r="AF315" s="211"/>
      <c r="AG315" s="211" t="s">
        <v>181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3" x14ac:dyDescent="0.25">
      <c r="A316" s="228"/>
      <c r="B316" s="229"/>
      <c r="C316" s="278" t="s">
        <v>482</v>
      </c>
      <c r="D316" s="272"/>
      <c r="E316" s="273">
        <v>0.14080000000000001</v>
      </c>
      <c r="F316" s="231"/>
      <c r="G316" s="231"/>
      <c r="H316" s="231"/>
      <c r="I316" s="231"/>
      <c r="J316" s="231"/>
      <c r="K316" s="231"/>
      <c r="L316" s="231"/>
      <c r="M316" s="231"/>
      <c r="N316" s="230"/>
      <c r="O316" s="230"/>
      <c r="P316" s="230"/>
      <c r="Q316" s="230"/>
      <c r="R316" s="231"/>
      <c r="S316" s="231"/>
      <c r="T316" s="231"/>
      <c r="U316" s="231"/>
      <c r="V316" s="231"/>
      <c r="W316" s="231"/>
      <c r="X316" s="231"/>
      <c r="Y316" s="231"/>
      <c r="Z316" s="211"/>
      <c r="AA316" s="211"/>
      <c r="AB316" s="211"/>
      <c r="AC316" s="211"/>
      <c r="AD316" s="211"/>
      <c r="AE316" s="211"/>
      <c r="AF316" s="211"/>
      <c r="AG316" s="211" t="s">
        <v>181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3" x14ac:dyDescent="0.25">
      <c r="A317" s="228"/>
      <c r="B317" s="229"/>
      <c r="C317" s="279" t="s">
        <v>254</v>
      </c>
      <c r="D317" s="274"/>
      <c r="E317" s="275"/>
      <c r="F317" s="231"/>
      <c r="G317" s="231"/>
      <c r="H317" s="231"/>
      <c r="I317" s="231"/>
      <c r="J317" s="231"/>
      <c r="K317" s="231"/>
      <c r="L317" s="231"/>
      <c r="M317" s="231"/>
      <c r="N317" s="230"/>
      <c r="O317" s="230"/>
      <c r="P317" s="230"/>
      <c r="Q317" s="230"/>
      <c r="R317" s="231"/>
      <c r="S317" s="231"/>
      <c r="T317" s="231"/>
      <c r="U317" s="231"/>
      <c r="V317" s="231"/>
      <c r="W317" s="231"/>
      <c r="X317" s="231"/>
      <c r="Y317" s="231"/>
      <c r="Z317" s="211"/>
      <c r="AA317" s="211"/>
      <c r="AB317" s="211"/>
      <c r="AC317" s="211"/>
      <c r="AD317" s="211"/>
      <c r="AE317" s="211"/>
      <c r="AF317" s="211"/>
      <c r="AG317" s="211" t="s">
        <v>181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3" x14ac:dyDescent="0.25">
      <c r="A318" s="228"/>
      <c r="B318" s="229"/>
      <c r="C318" s="280" t="s">
        <v>483</v>
      </c>
      <c r="D318" s="274"/>
      <c r="E318" s="275">
        <v>3.5</v>
      </c>
      <c r="F318" s="231"/>
      <c r="G318" s="231"/>
      <c r="H318" s="231"/>
      <c r="I318" s="231"/>
      <c r="J318" s="231"/>
      <c r="K318" s="231"/>
      <c r="L318" s="231"/>
      <c r="M318" s="231"/>
      <c r="N318" s="230"/>
      <c r="O318" s="230"/>
      <c r="P318" s="230"/>
      <c r="Q318" s="230"/>
      <c r="R318" s="231"/>
      <c r="S318" s="231"/>
      <c r="T318" s="231"/>
      <c r="U318" s="231"/>
      <c r="V318" s="231"/>
      <c r="W318" s="231"/>
      <c r="X318" s="231"/>
      <c r="Y318" s="231"/>
      <c r="Z318" s="211"/>
      <c r="AA318" s="211"/>
      <c r="AB318" s="211"/>
      <c r="AC318" s="211"/>
      <c r="AD318" s="211"/>
      <c r="AE318" s="211"/>
      <c r="AF318" s="211"/>
      <c r="AG318" s="211" t="s">
        <v>181</v>
      </c>
      <c r="AH318" s="211">
        <v>2</v>
      </c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3" x14ac:dyDescent="0.25">
      <c r="A319" s="228"/>
      <c r="B319" s="229"/>
      <c r="C319" s="280" t="s">
        <v>484</v>
      </c>
      <c r="D319" s="274"/>
      <c r="E319" s="275">
        <v>1</v>
      </c>
      <c r="F319" s="231"/>
      <c r="G319" s="231"/>
      <c r="H319" s="231"/>
      <c r="I319" s="231"/>
      <c r="J319" s="231"/>
      <c r="K319" s="231"/>
      <c r="L319" s="231"/>
      <c r="M319" s="231"/>
      <c r="N319" s="230"/>
      <c r="O319" s="230"/>
      <c r="P319" s="230"/>
      <c r="Q319" s="230"/>
      <c r="R319" s="231"/>
      <c r="S319" s="231"/>
      <c r="T319" s="231"/>
      <c r="U319" s="231"/>
      <c r="V319" s="231"/>
      <c r="W319" s="231"/>
      <c r="X319" s="231"/>
      <c r="Y319" s="231"/>
      <c r="Z319" s="211"/>
      <c r="AA319" s="211"/>
      <c r="AB319" s="211"/>
      <c r="AC319" s="211"/>
      <c r="AD319" s="211"/>
      <c r="AE319" s="211"/>
      <c r="AF319" s="211"/>
      <c r="AG319" s="211" t="s">
        <v>181</v>
      </c>
      <c r="AH319" s="211">
        <v>2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3" x14ac:dyDescent="0.25">
      <c r="A320" s="228"/>
      <c r="B320" s="229"/>
      <c r="C320" s="281" t="s">
        <v>258</v>
      </c>
      <c r="D320" s="276"/>
      <c r="E320" s="277">
        <v>4.5</v>
      </c>
      <c r="F320" s="231"/>
      <c r="G320" s="231"/>
      <c r="H320" s="231"/>
      <c r="I320" s="231"/>
      <c r="J320" s="231"/>
      <c r="K320" s="231"/>
      <c r="L320" s="231"/>
      <c r="M320" s="231"/>
      <c r="N320" s="230"/>
      <c r="O320" s="230"/>
      <c r="P320" s="230"/>
      <c r="Q320" s="230"/>
      <c r="R320" s="231"/>
      <c r="S320" s="231"/>
      <c r="T320" s="231"/>
      <c r="U320" s="231"/>
      <c r="V320" s="231"/>
      <c r="W320" s="231"/>
      <c r="X320" s="231"/>
      <c r="Y320" s="231"/>
      <c r="Z320" s="211"/>
      <c r="AA320" s="211"/>
      <c r="AB320" s="211"/>
      <c r="AC320" s="211"/>
      <c r="AD320" s="211"/>
      <c r="AE320" s="211"/>
      <c r="AF320" s="211"/>
      <c r="AG320" s="211" t="s">
        <v>181</v>
      </c>
      <c r="AH320" s="211">
        <v>3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3" x14ac:dyDescent="0.25">
      <c r="A321" s="228"/>
      <c r="B321" s="229"/>
      <c r="C321" s="279" t="s">
        <v>259</v>
      </c>
      <c r="D321" s="274"/>
      <c r="E321" s="275"/>
      <c r="F321" s="231"/>
      <c r="G321" s="231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31"/>
      <c r="Z321" s="211"/>
      <c r="AA321" s="211"/>
      <c r="AB321" s="211"/>
      <c r="AC321" s="211"/>
      <c r="AD321" s="211"/>
      <c r="AE321" s="211"/>
      <c r="AF321" s="211"/>
      <c r="AG321" s="211" t="s">
        <v>181</v>
      </c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3" x14ac:dyDescent="0.25">
      <c r="A322" s="228"/>
      <c r="B322" s="229"/>
      <c r="C322" s="278" t="s">
        <v>485</v>
      </c>
      <c r="D322" s="272"/>
      <c r="E322" s="273">
        <v>0.16200000000000001</v>
      </c>
      <c r="F322" s="231"/>
      <c r="G322" s="231"/>
      <c r="H322" s="231"/>
      <c r="I322" s="231"/>
      <c r="J322" s="231"/>
      <c r="K322" s="231"/>
      <c r="L322" s="231"/>
      <c r="M322" s="231"/>
      <c r="N322" s="230"/>
      <c r="O322" s="230"/>
      <c r="P322" s="230"/>
      <c r="Q322" s="230"/>
      <c r="R322" s="231"/>
      <c r="S322" s="231"/>
      <c r="T322" s="231"/>
      <c r="U322" s="231"/>
      <c r="V322" s="231"/>
      <c r="W322" s="231"/>
      <c r="X322" s="231"/>
      <c r="Y322" s="231"/>
      <c r="Z322" s="211"/>
      <c r="AA322" s="211"/>
      <c r="AB322" s="211"/>
      <c r="AC322" s="211"/>
      <c r="AD322" s="211"/>
      <c r="AE322" s="211"/>
      <c r="AF322" s="211"/>
      <c r="AG322" s="211" t="s">
        <v>181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3" x14ac:dyDescent="0.25">
      <c r="A323" s="228"/>
      <c r="B323" s="229"/>
      <c r="C323" s="278" t="s">
        <v>486</v>
      </c>
      <c r="D323" s="272"/>
      <c r="E323" s="273">
        <v>3.78E-2</v>
      </c>
      <c r="F323" s="231"/>
      <c r="G323" s="231"/>
      <c r="H323" s="231"/>
      <c r="I323" s="231"/>
      <c r="J323" s="231"/>
      <c r="K323" s="231"/>
      <c r="L323" s="231"/>
      <c r="M323" s="231"/>
      <c r="N323" s="230"/>
      <c r="O323" s="230"/>
      <c r="P323" s="230"/>
      <c r="Q323" s="230"/>
      <c r="R323" s="231"/>
      <c r="S323" s="231"/>
      <c r="T323" s="231"/>
      <c r="U323" s="231"/>
      <c r="V323" s="231"/>
      <c r="W323" s="231"/>
      <c r="X323" s="231"/>
      <c r="Y323" s="231"/>
      <c r="Z323" s="211"/>
      <c r="AA323" s="211"/>
      <c r="AB323" s="211"/>
      <c r="AC323" s="211"/>
      <c r="AD323" s="211"/>
      <c r="AE323" s="211"/>
      <c r="AF323" s="211"/>
      <c r="AG323" s="211" t="s">
        <v>181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3" x14ac:dyDescent="0.25">
      <c r="A324" s="228"/>
      <c r="B324" s="229"/>
      <c r="C324" s="279" t="s">
        <v>254</v>
      </c>
      <c r="D324" s="274"/>
      <c r="E324" s="275"/>
      <c r="F324" s="231"/>
      <c r="G324" s="231"/>
      <c r="H324" s="231"/>
      <c r="I324" s="231"/>
      <c r="J324" s="231"/>
      <c r="K324" s="231"/>
      <c r="L324" s="231"/>
      <c r="M324" s="231"/>
      <c r="N324" s="230"/>
      <c r="O324" s="230"/>
      <c r="P324" s="230"/>
      <c r="Q324" s="230"/>
      <c r="R324" s="231"/>
      <c r="S324" s="231"/>
      <c r="T324" s="231"/>
      <c r="U324" s="231"/>
      <c r="V324" s="231"/>
      <c r="W324" s="231"/>
      <c r="X324" s="231"/>
      <c r="Y324" s="231"/>
      <c r="Z324" s="211"/>
      <c r="AA324" s="211"/>
      <c r="AB324" s="211"/>
      <c r="AC324" s="211"/>
      <c r="AD324" s="211"/>
      <c r="AE324" s="211"/>
      <c r="AF324" s="211"/>
      <c r="AG324" s="211" t="s">
        <v>181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3" x14ac:dyDescent="0.25">
      <c r="A325" s="228"/>
      <c r="B325" s="229"/>
      <c r="C325" s="280" t="s">
        <v>487</v>
      </c>
      <c r="D325" s="274"/>
      <c r="E325" s="275">
        <v>12</v>
      </c>
      <c r="F325" s="231"/>
      <c r="G325" s="231"/>
      <c r="H325" s="231"/>
      <c r="I325" s="231"/>
      <c r="J325" s="231"/>
      <c r="K325" s="231"/>
      <c r="L325" s="231"/>
      <c r="M325" s="231"/>
      <c r="N325" s="230"/>
      <c r="O325" s="230"/>
      <c r="P325" s="230"/>
      <c r="Q325" s="230"/>
      <c r="R325" s="231"/>
      <c r="S325" s="231"/>
      <c r="T325" s="231"/>
      <c r="U325" s="231"/>
      <c r="V325" s="231"/>
      <c r="W325" s="231"/>
      <c r="X325" s="231"/>
      <c r="Y325" s="231"/>
      <c r="Z325" s="211"/>
      <c r="AA325" s="211"/>
      <c r="AB325" s="211"/>
      <c r="AC325" s="211"/>
      <c r="AD325" s="211"/>
      <c r="AE325" s="211"/>
      <c r="AF325" s="211"/>
      <c r="AG325" s="211" t="s">
        <v>181</v>
      </c>
      <c r="AH325" s="211">
        <v>2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3" x14ac:dyDescent="0.25">
      <c r="A326" s="228"/>
      <c r="B326" s="229"/>
      <c r="C326" s="280" t="s">
        <v>488</v>
      </c>
      <c r="D326" s="274"/>
      <c r="E326" s="275">
        <v>2</v>
      </c>
      <c r="F326" s="231"/>
      <c r="G326" s="231"/>
      <c r="H326" s="231"/>
      <c r="I326" s="231"/>
      <c r="J326" s="231"/>
      <c r="K326" s="231"/>
      <c r="L326" s="231"/>
      <c r="M326" s="231"/>
      <c r="N326" s="230"/>
      <c r="O326" s="230"/>
      <c r="P326" s="230"/>
      <c r="Q326" s="230"/>
      <c r="R326" s="231"/>
      <c r="S326" s="231"/>
      <c r="T326" s="231"/>
      <c r="U326" s="231"/>
      <c r="V326" s="231"/>
      <c r="W326" s="231"/>
      <c r="X326" s="231"/>
      <c r="Y326" s="231"/>
      <c r="Z326" s="211"/>
      <c r="AA326" s="211"/>
      <c r="AB326" s="211"/>
      <c r="AC326" s="211"/>
      <c r="AD326" s="211"/>
      <c r="AE326" s="211"/>
      <c r="AF326" s="211"/>
      <c r="AG326" s="211" t="s">
        <v>181</v>
      </c>
      <c r="AH326" s="211">
        <v>2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3" x14ac:dyDescent="0.25">
      <c r="A327" s="228"/>
      <c r="B327" s="229"/>
      <c r="C327" s="280" t="s">
        <v>489</v>
      </c>
      <c r="D327" s="274"/>
      <c r="E327" s="275">
        <v>3</v>
      </c>
      <c r="F327" s="231"/>
      <c r="G327" s="231"/>
      <c r="H327" s="231"/>
      <c r="I327" s="231"/>
      <c r="J327" s="231"/>
      <c r="K327" s="231"/>
      <c r="L327" s="231"/>
      <c r="M327" s="231"/>
      <c r="N327" s="230"/>
      <c r="O327" s="230"/>
      <c r="P327" s="230"/>
      <c r="Q327" s="230"/>
      <c r="R327" s="231"/>
      <c r="S327" s="231"/>
      <c r="T327" s="231"/>
      <c r="U327" s="231"/>
      <c r="V327" s="231"/>
      <c r="W327" s="231"/>
      <c r="X327" s="231"/>
      <c r="Y327" s="231"/>
      <c r="Z327" s="211"/>
      <c r="AA327" s="211"/>
      <c r="AB327" s="211"/>
      <c r="AC327" s="211"/>
      <c r="AD327" s="211"/>
      <c r="AE327" s="211"/>
      <c r="AF327" s="211"/>
      <c r="AG327" s="211" t="s">
        <v>181</v>
      </c>
      <c r="AH327" s="211">
        <v>2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3" x14ac:dyDescent="0.25">
      <c r="A328" s="228"/>
      <c r="B328" s="229"/>
      <c r="C328" s="280" t="s">
        <v>490</v>
      </c>
      <c r="D328" s="274"/>
      <c r="E328" s="275">
        <v>3</v>
      </c>
      <c r="F328" s="231"/>
      <c r="G328" s="231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31"/>
      <c r="Z328" s="211"/>
      <c r="AA328" s="211"/>
      <c r="AB328" s="211"/>
      <c r="AC328" s="211"/>
      <c r="AD328" s="211"/>
      <c r="AE328" s="211"/>
      <c r="AF328" s="211"/>
      <c r="AG328" s="211" t="s">
        <v>181</v>
      </c>
      <c r="AH328" s="211">
        <v>2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3" x14ac:dyDescent="0.25">
      <c r="A329" s="228"/>
      <c r="B329" s="229"/>
      <c r="C329" s="281" t="s">
        <v>258</v>
      </c>
      <c r="D329" s="276"/>
      <c r="E329" s="277">
        <v>20</v>
      </c>
      <c r="F329" s="231"/>
      <c r="G329" s="231"/>
      <c r="H329" s="231"/>
      <c r="I329" s="231"/>
      <c r="J329" s="231"/>
      <c r="K329" s="231"/>
      <c r="L329" s="231"/>
      <c r="M329" s="231"/>
      <c r="N329" s="230"/>
      <c r="O329" s="230"/>
      <c r="P329" s="230"/>
      <c r="Q329" s="230"/>
      <c r="R329" s="231"/>
      <c r="S329" s="231"/>
      <c r="T329" s="231"/>
      <c r="U329" s="231"/>
      <c r="V329" s="231"/>
      <c r="W329" s="231"/>
      <c r="X329" s="231"/>
      <c r="Y329" s="231"/>
      <c r="Z329" s="211"/>
      <c r="AA329" s="211"/>
      <c r="AB329" s="211"/>
      <c r="AC329" s="211"/>
      <c r="AD329" s="211"/>
      <c r="AE329" s="211"/>
      <c r="AF329" s="211"/>
      <c r="AG329" s="211" t="s">
        <v>181</v>
      </c>
      <c r="AH329" s="211">
        <v>3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3" x14ac:dyDescent="0.25">
      <c r="A330" s="228"/>
      <c r="B330" s="229"/>
      <c r="C330" s="279" t="s">
        <v>259</v>
      </c>
      <c r="D330" s="274"/>
      <c r="E330" s="275"/>
      <c r="F330" s="231"/>
      <c r="G330" s="231"/>
      <c r="H330" s="231"/>
      <c r="I330" s="231"/>
      <c r="J330" s="231"/>
      <c r="K330" s="231"/>
      <c r="L330" s="231"/>
      <c r="M330" s="231"/>
      <c r="N330" s="230"/>
      <c r="O330" s="230"/>
      <c r="P330" s="230"/>
      <c r="Q330" s="230"/>
      <c r="R330" s="231"/>
      <c r="S330" s="231"/>
      <c r="T330" s="231"/>
      <c r="U330" s="231"/>
      <c r="V330" s="231"/>
      <c r="W330" s="231"/>
      <c r="X330" s="231"/>
      <c r="Y330" s="231"/>
      <c r="Z330" s="211"/>
      <c r="AA330" s="211"/>
      <c r="AB330" s="211"/>
      <c r="AC330" s="211"/>
      <c r="AD330" s="211"/>
      <c r="AE330" s="211"/>
      <c r="AF330" s="211"/>
      <c r="AG330" s="211" t="s">
        <v>181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3" x14ac:dyDescent="0.25">
      <c r="A331" s="228"/>
      <c r="B331" s="229"/>
      <c r="C331" s="278" t="s">
        <v>491</v>
      </c>
      <c r="D331" s="272"/>
      <c r="E331" s="273">
        <v>1.026</v>
      </c>
      <c r="F331" s="231"/>
      <c r="G331" s="231"/>
      <c r="H331" s="231"/>
      <c r="I331" s="231"/>
      <c r="J331" s="231"/>
      <c r="K331" s="231"/>
      <c r="L331" s="231"/>
      <c r="M331" s="231"/>
      <c r="N331" s="230"/>
      <c r="O331" s="230"/>
      <c r="P331" s="230"/>
      <c r="Q331" s="230"/>
      <c r="R331" s="231"/>
      <c r="S331" s="231"/>
      <c r="T331" s="231"/>
      <c r="U331" s="231"/>
      <c r="V331" s="231"/>
      <c r="W331" s="231"/>
      <c r="X331" s="231"/>
      <c r="Y331" s="231"/>
      <c r="Z331" s="211"/>
      <c r="AA331" s="211"/>
      <c r="AB331" s="211"/>
      <c r="AC331" s="211"/>
      <c r="AD331" s="211"/>
      <c r="AE331" s="211"/>
      <c r="AF331" s="211"/>
      <c r="AG331" s="211" t="s">
        <v>181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3" x14ac:dyDescent="0.25">
      <c r="A332" s="228"/>
      <c r="B332" s="229"/>
      <c r="C332" s="279" t="s">
        <v>254</v>
      </c>
      <c r="D332" s="274"/>
      <c r="E332" s="275"/>
      <c r="F332" s="231"/>
      <c r="G332" s="231"/>
      <c r="H332" s="231"/>
      <c r="I332" s="231"/>
      <c r="J332" s="231"/>
      <c r="K332" s="231"/>
      <c r="L332" s="231"/>
      <c r="M332" s="231"/>
      <c r="N332" s="230"/>
      <c r="O332" s="230"/>
      <c r="P332" s="230"/>
      <c r="Q332" s="230"/>
      <c r="R332" s="231"/>
      <c r="S332" s="231"/>
      <c r="T332" s="231"/>
      <c r="U332" s="231"/>
      <c r="V332" s="231"/>
      <c r="W332" s="231"/>
      <c r="X332" s="231"/>
      <c r="Y332" s="231"/>
      <c r="Z332" s="211"/>
      <c r="AA332" s="211"/>
      <c r="AB332" s="211"/>
      <c r="AC332" s="211"/>
      <c r="AD332" s="211"/>
      <c r="AE332" s="211"/>
      <c r="AF332" s="211"/>
      <c r="AG332" s="211" t="s">
        <v>181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3" x14ac:dyDescent="0.25">
      <c r="A333" s="228"/>
      <c r="B333" s="229"/>
      <c r="C333" s="280" t="s">
        <v>492</v>
      </c>
      <c r="D333" s="274"/>
      <c r="E333" s="275">
        <v>320.25</v>
      </c>
      <c r="F333" s="231"/>
      <c r="G333" s="231"/>
      <c r="H333" s="231"/>
      <c r="I333" s="231"/>
      <c r="J333" s="231"/>
      <c r="K333" s="231"/>
      <c r="L333" s="231"/>
      <c r="M333" s="231"/>
      <c r="N333" s="230"/>
      <c r="O333" s="230"/>
      <c r="P333" s="230"/>
      <c r="Q333" s="230"/>
      <c r="R333" s="231"/>
      <c r="S333" s="231"/>
      <c r="T333" s="231"/>
      <c r="U333" s="231"/>
      <c r="V333" s="231"/>
      <c r="W333" s="231"/>
      <c r="X333" s="231"/>
      <c r="Y333" s="231"/>
      <c r="Z333" s="211"/>
      <c r="AA333" s="211"/>
      <c r="AB333" s="211"/>
      <c r="AC333" s="211"/>
      <c r="AD333" s="211"/>
      <c r="AE333" s="211"/>
      <c r="AF333" s="211"/>
      <c r="AG333" s="211" t="s">
        <v>181</v>
      </c>
      <c r="AH333" s="211">
        <v>2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3" x14ac:dyDescent="0.25">
      <c r="A334" s="228"/>
      <c r="B334" s="229"/>
      <c r="C334" s="280" t="s">
        <v>493</v>
      </c>
      <c r="D334" s="274"/>
      <c r="E334" s="275">
        <v>346.5</v>
      </c>
      <c r="F334" s="231"/>
      <c r="G334" s="231"/>
      <c r="H334" s="231"/>
      <c r="I334" s="231"/>
      <c r="J334" s="231"/>
      <c r="K334" s="231"/>
      <c r="L334" s="231"/>
      <c r="M334" s="231"/>
      <c r="N334" s="230"/>
      <c r="O334" s="230"/>
      <c r="P334" s="230"/>
      <c r="Q334" s="230"/>
      <c r="R334" s="231"/>
      <c r="S334" s="231"/>
      <c r="T334" s="231"/>
      <c r="U334" s="231"/>
      <c r="V334" s="231"/>
      <c r="W334" s="231"/>
      <c r="X334" s="231"/>
      <c r="Y334" s="231"/>
      <c r="Z334" s="211"/>
      <c r="AA334" s="211"/>
      <c r="AB334" s="211"/>
      <c r="AC334" s="211"/>
      <c r="AD334" s="211"/>
      <c r="AE334" s="211"/>
      <c r="AF334" s="211"/>
      <c r="AG334" s="211" t="s">
        <v>181</v>
      </c>
      <c r="AH334" s="211">
        <v>2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3" x14ac:dyDescent="0.25">
      <c r="A335" s="228"/>
      <c r="B335" s="229"/>
      <c r="C335" s="281" t="s">
        <v>258</v>
      </c>
      <c r="D335" s="276"/>
      <c r="E335" s="277">
        <v>666.75</v>
      </c>
      <c r="F335" s="231"/>
      <c r="G335" s="231"/>
      <c r="H335" s="231"/>
      <c r="I335" s="231"/>
      <c r="J335" s="231"/>
      <c r="K335" s="231"/>
      <c r="L335" s="231"/>
      <c r="M335" s="231"/>
      <c r="N335" s="230"/>
      <c r="O335" s="230"/>
      <c r="P335" s="230"/>
      <c r="Q335" s="230"/>
      <c r="R335" s="231"/>
      <c r="S335" s="231"/>
      <c r="T335" s="231"/>
      <c r="U335" s="231"/>
      <c r="V335" s="231"/>
      <c r="W335" s="231"/>
      <c r="X335" s="231"/>
      <c r="Y335" s="231"/>
      <c r="Z335" s="211"/>
      <c r="AA335" s="211"/>
      <c r="AB335" s="211"/>
      <c r="AC335" s="211"/>
      <c r="AD335" s="211"/>
      <c r="AE335" s="211"/>
      <c r="AF335" s="211"/>
      <c r="AG335" s="211" t="s">
        <v>181</v>
      </c>
      <c r="AH335" s="211">
        <v>3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3" x14ac:dyDescent="0.25">
      <c r="A336" s="228"/>
      <c r="B336" s="229"/>
      <c r="C336" s="279" t="s">
        <v>259</v>
      </c>
      <c r="D336" s="274"/>
      <c r="E336" s="275"/>
      <c r="F336" s="231"/>
      <c r="G336" s="231"/>
      <c r="H336" s="231"/>
      <c r="I336" s="231"/>
      <c r="J336" s="231"/>
      <c r="K336" s="231"/>
      <c r="L336" s="231"/>
      <c r="M336" s="231"/>
      <c r="N336" s="230"/>
      <c r="O336" s="230"/>
      <c r="P336" s="230"/>
      <c r="Q336" s="230"/>
      <c r="R336" s="231"/>
      <c r="S336" s="231"/>
      <c r="T336" s="231"/>
      <c r="U336" s="231"/>
      <c r="V336" s="231"/>
      <c r="W336" s="231"/>
      <c r="X336" s="231"/>
      <c r="Y336" s="231"/>
      <c r="Z336" s="211"/>
      <c r="AA336" s="211"/>
      <c r="AB336" s="211"/>
      <c r="AC336" s="211"/>
      <c r="AD336" s="211"/>
      <c r="AE336" s="211"/>
      <c r="AF336" s="211"/>
      <c r="AG336" s="211" t="s">
        <v>181</v>
      </c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3" x14ac:dyDescent="0.25">
      <c r="A337" s="228"/>
      <c r="B337" s="229"/>
      <c r="C337" s="278" t="s">
        <v>494</v>
      </c>
      <c r="D337" s="272"/>
      <c r="E337" s="273">
        <v>8.0009999999999994</v>
      </c>
      <c r="F337" s="231"/>
      <c r="G337" s="231"/>
      <c r="H337" s="231"/>
      <c r="I337" s="231"/>
      <c r="J337" s="231"/>
      <c r="K337" s="231"/>
      <c r="L337" s="231"/>
      <c r="M337" s="231"/>
      <c r="N337" s="230"/>
      <c r="O337" s="230"/>
      <c r="P337" s="230"/>
      <c r="Q337" s="230"/>
      <c r="R337" s="231"/>
      <c r="S337" s="231"/>
      <c r="T337" s="231"/>
      <c r="U337" s="231"/>
      <c r="V337" s="231"/>
      <c r="W337" s="231"/>
      <c r="X337" s="231"/>
      <c r="Y337" s="231"/>
      <c r="Z337" s="211"/>
      <c r="AA337" s="211"/>
      <c r="AB337" s="211"/>
      <c r="AC337" s="211"/>
      <c r="AD337" s="211"/>
      <c r="AE337" s="211"/>
      <c r="AF337" s="211"/>
      <c r="AG337" s="211" t="s">
        <v>181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3" x14ac:dyDescent="0.25">
      <c r="A338" s="228"/>
      <c r="B338" s="229"/>
      <c r="C338" s="279" t="s">
        <v>254</v>
      </c>
      <c r="D338" s="274"/>
      <c r="E338" s="275"/>
      <c r="F338" s="231"/>
      <c r="G338" s="231"/>
      <c r="H338" s="231"/>
      <c r="I338" s="231"/>
      <c r="J338" s="231"/>
      <c r="K338" s="231"/>
      <c r="L338" s="231"/>
      <c r="M338" s="231"/>
      <c r="N338" s="230"/>
      <c r="O338" s="230"/>
      <c r="P338" s="230"/>
      <c r="Q338" s="230"/>
      <c r="R338" s="231"/>
      <c r="S338" s="231"/>
      <c r="T338" s="231"/>
      <c r="U338" s="231"/>
      <c r="V338" s="231"/>
      <c r="W338" s="231"/>
      <c r="X338" s="231"/>
      <c r="Y338" s="231"/>
      <c r="Z338" s="211"/>
      <c r="AA338" s="211"/>
      <c r="AB338" s="211"/>
      <c r="AC338" s="211"/>
      <c r="AD338" s="211"/>
      <c r="AE338" s="211"/>
      <c r="AF338" s="211"/>
      <c r="AG338" s="211" t="s">
        <v>181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3" x14ac:dyDescent="0.25">
      <c r="A339" s="228"/>
      <c r="B339" s="229"/>
      <c r="C339" s="280" t="s">
        <v>495</v>
      </c>
      <c r="D339" s="274"/>
      <c r="E339" s="275">
        <v>320.77499999999998</v>
      </c>
      <c r="F339" s="231"/>
      <c r="G339" s="231"/>
      <c r="H339" s="231"/>
      <c r="I339" s="231"/>
      <c r="J339" s="231"/>
      <c r="K339" s="231"/>
      <c r="L339" s="231"/>
      <c r="M339" s="231"/>
      <c r="N339" s="230"/>
      <c r="O339" s="230"/>
      <c r="P339" s="230"/>
      <c r="Q339" s="230"/>
      <c r="R339" s="231"/>
      <c r="S339" s="231"/>
      <c r="T339" s="231"/>
      <c r="U339" s="231"/>
      <c r="V339" s="231"/>
      <c r="W339" s="231"/>
      <c r="X339" s="231"/>
      <c r="Y339" s="231"/>
      <c r="Z339" s="211"/>
      <c r="AA339" s="211"/>
      <c r="AB339" s="211"/>
      <c r="AC339" s="211"/>
      <c r="AD339" s="211"/>
      <c r="AE339" s="211"/>
      <c r="AF339" s="211"/>
      <c r="AG339" s="211" t="s">
        <v>181</v>
      </c>
      <c r="AH339" s="211">
        <v>2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3" x14ac:dyDescent="0.25">
      <c r="A340" s="228"/>
      <c r="B340" s="229"/>
      <c r="C340" s="280" t="s">
        <v>496</v>
      </c>
      <c r="D340" s="274"/>
      <c r="E340" s="275">
        <v>347.02499999999998</v>
      </c>
      <c r="F340" s="231"/>
      <c r="G340" s="231"/>
      <c r="H340" s="231"/>
      <c r="I340" s="231"/>
      <c r="J340" s="231"/>
      <c r="K340" s="231"/>
      <c r="L340" s="231"/>
      <c r="M340" s="231"/>
      <c r="N340" s="230"/>
      <c r="O340" s="230"/>
      <c r="P340" s="230"/>
      <c r="Q340" s="230"/>
      <c r="R340" s="231"/>
      <c r="S340" s="231"/>
      <c r="T340" s="231"/>
      <c r="U340" s="231"/>
      <c r="V340" s="231"/>
      <c r="W340" s="231"/>
      <c r="X340" s="231"/>
      <c r="Y340" s="231"/>
      <c r="Z340" s="211"/>
      <c r="AA340" s="211"/>
      <c r="AB340" s="211"/>
      <c r="AC340" s="211"/>
      <c r="AD340" s="211"/>
      <c r="AE340" s="211"/>
      <c r="AF340" s="211"/>
      <c r="AG340" s="211" t="s">
        <v>181</v>
      </c>
      <c r="AH340" s="211">
        <v>2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3" x14ac:dyDescent="0.25">
      <c r="A341" s="228"/>
      <c r="B341" s="229"/>
      <c r="C341" s="280" t="s">
        <v>497</v>
      </c>
      <c r="D341" s="274"/>
      <c r="E341" s="275">
        <v>12</v>
      </c>
      <c r="F341" s="231"/>
      <c r="G341" s="231"/>
      <c r="H341" s="231"/>
      <c r="I341" s="231"/>
      <c r="J341" s="231"/>
      <c r="K341" s="231"/>
      <c r="L341" s="231"/>
      <c r="M341" s="231"/>
      <c r="N341" s="230"/>
      <c r="O341" s="230"/>
      <c r="P341" s="230"/>
      <c r="Q341" s="230"/>
      <c r="R341" s="231"/>
      <c r="S341" s="231"/>
      <c r="T341" s="231"/>
      <c r="U341" s="231"/>
      <c r="V341" s="231"/>
      <c r="W341" s="231"/>
      <c r="X341" s="231"/>
      <c r="Y341" s="231"/>
      <c r="Z341" s="211"/>
      <c r="AA341" s="211"/>
      <c r="AB341" s="211"/>
      <c r="AC341" s="211"/>
      <c r="AD341" s="211"/>
      <c r="AE341" s="211"/>
      <c r="AF341" s="211"/>
      <c r="AG341" s="211" t="s">
        <v>181</v>
      </c>
      <c r="AH341" s="211">
        <v>2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3" x14ac:dyDescent="0.25">
      <c r="A342" s="228"/>
      <c r="B342" s="229"/>
      <c r="C342" s="281" t="s">
        <v>258</v>
      </c>
      <c r="D342" s="276"/>
      <c r="E342" s="277">
        <v>679.8</v>
      </c>
      <c r="F342" s="231"/>
      <c r="G342" s="231"/>
      <c r="H342" s="231"/>
      <c r="I342" s="231"/>
      <c r="J342" s="231"/>
      <c r="K342" s="231"/>
      <c r="L342" s="231"/>
      <c r="M342" s="231"/>
      <c r="N342" s="230"/>
      <c r="O342" s="230"/>
      <c r="P342" s="230"/>
      <c r="Q342" s="230"/>
      <c r="R342" s="231"/>
      <c r="S342" s="231"/>
      <c r="T342" s="231"/>
      <c r="U342" s="231"/>
      <c r="V342" s="231"/>
      <c r="W342" s="231"/>
      <c r="X342" s="231"/>
      <c r="Y342" s="231"/>
      <c r="Z342" s="211"/>
      <c r="AA342" s="211"/>
      <c r="AB342" s="211"/>
      <c r="AC342" s="211"/>
      <c r="AD342" s="211"/>
      <c r="AE342" s="211"/>
      <c r="AF342" s="211"/>
      <c r="AG342" s="211" t="s">
        <v>181</v>
      </c>
      <c r="AH342" s="211">
        <v>3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3" x14ac:dyDescent="0.25">
      <c r="A343" s="228"/>
      <c r="B343" s="229"/>
      <c r="C343" s="279" t="s">
        <v>259</v>
      </c>
      <c r="D343" s="274"/>
      <c r="E343" s="275"/>
      <c r="F343" s="231"/>
      <c r="G343" s="231"/>
      <c r="H343" s="231"/>
      <c r="I343" s="231"/>
      <c r="J343" s="231"/>
      <c r="K343" s="231"/>
      <c r="L343" s="231"/>
      <c r="M343" s="231"/>
      <c r="N343" s="230"/>
      <c r="O343" s="230"/>
      <c r="P343" s="230"/>
      <c r="Q343" s="230"/>
      <c r="R343" s="231"/>
      <c r="S343" s="231"/>
      <c r="T343" s="231"/>
      <c r="U343" s="231"/>
      <c r="V343" s="231"/>
      <c r="W343" s="231"/>
      <c r="X343" s="231"/>
      <c r="Y343" s="231"/>
      <c r="Z343" s="211"/>
      <c r="AA343" s="211"/>
      <c r="AB343" s="211"/>
      <c r="AC343" s="211"/>
      <c r="AD343" s="211"/>
      <c r="AE343" s="211"/>
      <c r="AF343" s="211"/>
      <c r="AG343" s="211" t="s">
        <v>181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3" x14ac:dyDescent="0.25">
      <c r="A344" s="228"/>
      <c r="B344" s="229"/>
      <c r="C344" s="278" t="s">
        <v>498</v>
      </c>
      <c r="D344" s="272"/>
      <c r="E344" s="273">
        <v>8.1576000000000004</v>
      </c>
      <c r="F344" s="231"/>
      <c r="G344" s="231"/>
      <c r="H344" s="231"/>
      <c r="I344" s="231"/>
      <c r="J344" s="231"/>
      <c r="K344" s="231"/>
      <c r="L344" s="231"/>
      <c r="M344" s="231"/>
      <c r="N344" s="230"/>
      <c r="O344" s="230"/>
      <c r="P344" s="230"/>
      <c r="Q344" s="230"/>
      <c r="R344" s="231"/>
      <c r="S344" s="231"/>
      <c r="T344" s="231"/>
      <c r="U344" s="231"/>
      <c r="V344" s="231"/>
      <c r="W344" s="231"/>
      <c r="X344" s="231"/>
      <c r="Y344" s="231"/>
      <c r="Z344" s="211"/>
      <c r="AA344" s="211"/>
      <c r="AB344" s="211"/>
      <c r="AC344" s="211"/>
      <c r="AD344" s="211"/>
      <c r="AE344" s="211"/>
      <c r="AF344" s="211"/>
      <c r="AG344" s="211" t="s">
        <v>181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3" x14ac:dyDescent="0.25">
      <c r="A345" s="228"/>
      <c r="B345" s="229"/>
      <c r="C345" s="278" t="s">
        <v>499</v>
      </c>
      <c r="D345" s="272"/>
      <c r="E345" s="273">
        <v>0.08</v>
      </c>
      <c r="F345" s="231"/>
      <c r="G345" s="231"/>
      <c r="H345" s="231"/>
      <c r="I345" s="231"/>
      <c r="J345" s="231"/>
      <c r="K345" s="231"/>
      <c r="L345" s="231"/>
      <c r="M345" s="231"/>
      <c r="N345" s="230"/>
      <c r="O345" s="230"/>
      <c r="P345" s="230"/>
      <c r="Q345" s="230"/>
      <c r="R345" s="231"/>
      <c r="S345" s="231"/>
      <c r="T345" s="231"/>
      <c r="U345" s="231"/>
      <c r="V345" s="231"/>
      <c r="W345" s="231"/>
      <c r="X345" s="231"/>
      <c r="Y345" s="231"/>
      <c r="Z345" s="211"/>
      <c r="AA345" s="211"/>
      <c r="AB345" s="211"/>
      <c r="AC345" s="211"/>
      <c r="AD345" s="211"/>
      <c r="AE345" s="211"/>
      <c r="AF345" s="211"/>
      <c r="AG345" s="211" t="s">
        <v>181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3" x14ac:dyDescent="0.25">
      <c r="A346" s="228"/>
      <c r="B346" s="229"/>
      <c r="C346" s="278" t="s">
        <v>500</v>
      </c>
      <c r="D346" s="272"/>
      <c r="E346" s="273">
        <v>0.33600000000000002</v>
      </c>
      <c r="F346" s="231"/>
      <c r="G346" s="231"/>
      <c r="H346" s="231"/>
      <c r="I346" s="231"/>
      <c r="J346" s="231"/>
      <c r="K346" s="231"/>
      <c r="L346" s="231"/>
      <c r="M346" s="231"/>
      <c r="N346" s="230"/>
      <c r="O346" s="230"/>
      <c r="P346" s="230"/>
      <c r="Q346" s="230"/>
      <c r="R346" s="231"/>
      <c r="S346" s="231"/>
      <c r="T346" s="231"/>
      <c r="U346" s="231"/>
      <c r="V346" s="231"/>
      <c r="W346" s="231"/>
      <c r="X346" s="231"/>
      <c r="Y346" s="231"/>
      <c r="Z346" s="211"/>
      <c r="AA346" s="211"/>
      <c r="AB346" s="211"/>
      <c r="AC346" s="211"/>
      <c r="AD346" s="211"/>
      <c r="AE346" s="211"/>
      <c r="AF346" s="211"/>
      <c r="AG346" s="211" t="s">
        <v>181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3" x14ac:dyDescent="0.25">
      <c r="A347" s="228"/>
      <c r="B347" s="229"/>
      <c r="C347" s="278" t="s">
        <v>501</v>
      </c>
      <c r="D347" s="272"/>
      <c r="E347" s="273">
        <v>1.79467</v>
      </c>
      <c r="F347" s="231"/>
      <c r="G347" s="231"/>
      <c r="H347" s="231"/>
      <c r="I347" s="231"/>
      <c r="J347" s="231"/>
      <c r="K347" s="231"/>
      <c r="L347" s="231"/>
      <c r="M347" s="231"/>
      <c r="N347" s="230"/>
      <c r="O347" s="230"/>
      <c r="P347" s="230"/>
      <c r="Q347" s="230"/>
      <c r="R347" s="231"/>
      <c r="S347" s="231"/>
      <c r="T347" s="231"/>
      <c r="U347" s="231"/>
      <c r="V347" s="231"/>
      <c r="W347" s="231"/>
      <c r="X347" s="231"/>
      <c r="Y347" s="231"/>
      <c r="Z347" s="211"/>
      <c r="AA347" s="211"/>
      <c r="AB347" s="211"/>
      <c r="AC347" s="211"/>
      <c r="AD347" s="211"/>
      <c r="AE347" s="211"/>
      <c r="AF347" s="211"/>
      <c r="AG347" s="211" t="s">
        <v>181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5">
      <c r="A348" s="243">
        <v>80</v>
      </c>
      <c r="B348" s="244" t="s">
        <v>502</v>
      </c>
      <c r="C348" s="261" t="s">
        <v>503</v>
      </c>
      <c r="D348" s="245" t="s">
        <v>189</v>
      </c>
      <c r="E348" s="246">
        <v>292.8</v>
      </c>
      <c r="F348" s="247"/>
      <c r="G348" s="248">
        <f>ROUND(E348*F348,2)</f>
        <v>0</v>
      </c>
      <c r="H348" s="247"/>
      <c r="I348" s="248">
        <f>ROUND(E348*H348,2)</f>
        <v>0</v>
      </c>
      <c r="J348" s="247"/>
      <c r="K348" s="248">
        <f>ROUND(E348*J348,2)</f>
        <v>0</v>
      </c>
      <c r="L348" s="248">
        <v>21</v>
      </c>
      <c r="M348" s="248">
        <f>G348*(1+L348/100)</f>
        <v>0</v>
      </c>
      <c r="N348" s="246">
        <v>0</v>
      </c>
      <c r="O348" s="246">
        <f>ROUND(E348*N348,2)</f>
        <v>0</v>
      </c>
      <c r="P348" s="246">
        <v>0</v>
      </c>
      <c r="Q348" s="246">
        <f>ROUND(E348*P348,2)</f>
        <v>0</v>
      </c>
      <c r="R348" s="248"/>
      <c r="S348" s="248" t="s">
        <v>141</v>
      </c>
      <c r="T348" s="249" t="s">
        <v>141</v>
      </c>
      <c r="U348" s="231">
        <v>0.28999999999999998</v>
      </c>
      <c r="V348" s="231">
        <f>ROUND(E348*U348,2)</f>
        <v>84.91</v>
      </c>
      <c r="W348" s="231"/>
      <c r="X348" s="231" t="s">
        <v>178</v>
      </c>
      <c r="Y348" s="231" t="s">
        <v>144</v>
      </c>
      <c r="Z348" s="211"/>
      <c r="AA348" s="211"/>
      <c r="AB348" s="211"/>
      <c r="AC348" s="211"/>
      <c r="AD348" s="211"/>
      <c r="AE348" s="211"/>
      <c r="AF348" s="211"/>
      <c r="AG348" s="211" t="s">
        <v>179</v>
      </c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2" x14ac:dyDescent="0.25">
      <c r="A349" s="228"/>
      <c r="B349" s="229"/>
      <c r="C349" s="262" t="s">
        <v>504</v>
      </c>
      <c r="D349" s="250"/>
      <c r="E349" s="250"/>
      <c r="F349" s="250"/>
      <c r="G349" s="250"/>
      <c r="H349" s="231"/>
      <c r="I349" s="231"/>
      <c r="J349" s="231"/>
      <c r="K349" s="231"/>
      <c r="L349" s="231"/>
      <c r="M349" s="231"/>
      <c r="N349" s="230"/>
      <c r="O349" s="230"/>
      <c r="P349" s="230"/>
      <c r="Q349" s="230"/>
      <c r="R349" s="231"/>
      <c r="S349" s="231"/>
      <c r="T349" s="231"/>
      <c r="U349" s="231"/>
      <c r="V349" s="231"/>
      <c r="W349" s="231"/>
      <c r="X349" s="231"/>
      <c r="Y349" s="231"/>
      <c r="Z349" s="211"/>
      <c r="AA349" s="211"/>
      <c r="AB349" s="211"/>
      <c r="AC349" s="211"/>
      <c r="AD349" s="211"/>
      <c r="AE349" s="211"/>
      <c r="AF349" s="211"/>
      <c r="AG349" s="211" t="s">
        <v>147</v>
      </c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ht="20" outlineLevel="2" x14ac:dyDescent="0.25">
      <c r="A350" s="228"/>
      <c r="B350" s="229"/>
      <c r="C350" s="278" t="s">
        <v>505</v>
      </c>
      <c r="D350" s="272"/>
      <c r="E350" s="273">
        <v>166</v>
      </c>
      <c r="F350" s="231"/>
      <c r="G350" s="231"/>
      <c r="H350" s="231"/>
      <c r="I350" s="231"/>
      <c r="J350" s="231"/>
      <c r="K350" s="231"/>
      <c r="L350" s="231"/>
      <c r="M350" s="231"/>
      <c r="N350" s="230"/>
      <c r="O350" s="230"/>
      <c r="P350" s="230"/>
      <c r="Q350" s="230"/>
      <c r="R350" s="231"/>
      <c r="S350" s="231"/>
      <c r="T350" s="231"/>
      <c r="U350" s="231"/>
      <c r="V350" s="231"/>
      <c r="W350" s="231"/>
      <c r="X350" s="231"/>
      <c r="Y350" s="231"/>
      <c r="Z350" s="211"/>
      <c r="AA350" s="211"/>
      <c r="AB350" s="211"/>
      <c r="AC350" s="211"/>
      <c r="AD350" s="211"/>
      <c r="AE350" s="211"/>
      <c r="AF350" s="211"/>
      <c r="AG350" s="211" t="s">
        <v>181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ht="20" outlineLevel="3" x14ac:dyDescent="0.25">
      <c r="A351" s="228"/>
      <c r="B351" s="229"/>
      <c r="C351" s="278" t="s">
        <v>506</v>
      </c>
      <c r="D351" s="272"/>
      <c r="E351" s="273">
        <v>30.25</v>
      </c>
      <c r="F351" s="231"/>
      <c r="G351" s="231"/>
      <c r="H351" s="231"/>
      <c r="I351" s="231"/>
      <c r="J351" s="231"/>
      <c r="K351" s="231"/>
      <c r="L351" s="231"/>
      <c r="M351" s="231"/>
      <c r="N351" s="230"/>
      <c r="O351" s="230"/>
      <c r="P351" s="230"/>
      <c r="Q351" s="230"/>
      <c r="R351" s="231"/>
      <c r="S351" s="231"/>
      <c r="T351" s="231"/>
      <c r="U351" s="231"/>
      <c r="V351" s="231"/>
      <c r="W351" s="231"/>
      <c r="X351" s="231"/>
      <c r="Y351" s="231"/>
      <c r="Z351" s="211"/>
      <c r="AA351" s="211"/>
      <c r="AB351" s="211"/>
      <c r="AC351" s="211"/>
      <c r="AD351" s="211"/>
      <c r="AE351" s="211"/>
      <c r="AF351" s="211"/>
      <c r="AG351" s="211" t="s">
        <v>181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3" x14ac:dyDescent="0.25">
      <c r="A352" s="228"/>
      <c r="B352" s="229"/>
      <c r="C352" s="278" t="s">
        <v>385</v>
      </c>
      <c r="D352" s="272"/>
      <c r="E352" s="273">
        <v>19.579999999999998</v>
      </c>
      <c r="F352" s="231"/>
      <c r="G352" s="231"/>
      <c r="H352" s="231"/>
      <c r="I352" s="231"/>
      <c r="J352" s="231"/>
      <c r="K352" s="231"/>
      <c r="L352" s="231"/>
      <c r="M352" s="231"/>
      <c r="N352" s="230"/>
      <c r="O352" s="230"/>
      <c r="P352" s="230"/>
      <c r="Q352" s="230"/>
      <c r="R352" s="231"/>
      <c r="S352" s="231"/>
      <c r="T352" s="231"/>
      <c r="U352" s="231"/>
      <c r="V352" s="231"/>
      <c r="W352" s="231"/>
      <c r="X352" s="231"/>
      <c r="Y352" s="231"/>
      <c r="Z352" s="211"/>
      <c r="AA352" s="211"/>
      <c r="AB352" s="211"/>
      <c r="AC352" s="211"/>
      <c r="AD352" s="211"/>
      <c r="AE352" s="211"/>
      <c r="AF352" s="211"/>
      <c r="AG352" s="211" t="s">
        <v>181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3" x14ac:dyDescent="0.25">
      <c r="A353" s="228"/>
      <c r="B353" s="229"/>
      <c r="C353" s="278" t="s">
        <v>386</v>
      </c>
      <c r="D353" s="272"/>
      <c r="E353" s="273">
        <v>26.97</v>
      </c>
      <c r="F353" s="231"/>
      <c r="G353" s="231"/>
      <c r="H353" s="231"/>
      <c r="I353" s="231"/>
      <c r="J353" s="231"/>
      <c r="K353" s="231"/>
      <c r="L353" s="231"/>
      <c r="M353" s="231"/>
      <c r="N353" s="230"/>
      <c r="O353" s="230"/>
      <c r="P353" s="230"/>
      <c r="Q353" s="230"/>
      <c r="R353" s="231"/>
      <c r="S353" s="231"/>
      <c r="T353" s="231"/>
      <c r="U353" s="231"/>
      <c r="V353" s="231"/>
      <c r="W353" s="231"/>
      <c r="X353" s="231"/>
      <c r="Y353" s="231"/>
      <c r="Z353" s="211"/>
      <c r="AA353" s="211"/>
      <c r="AB353" s="211"/>
      <c r="AC353" s="211"/>
      <c r="AD353" s="211"/>
      <c r="AE353" s="211"/>
      <c r="AF353" s="211"/>
      <c r="AG353" s="211" t="s">
        <v>181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3" x14ac:dyDescent="0.25">
      <c r="A354" s="228"/>
      <c r="B354" s="229"/>
      <c r="C354" s="278" t="s">
        <v>387</v>
      </c>
      <c r="D354" s="272"/>
      <c r="E354" s="273">
        <v>25</v>
      </c>
      <c r="F354" s="231"/>
      <c r="G354" s="231"/>
      <c r="H354" s="231"/>
      <c r="I354" s="231"/>
      <c r="J354" s="231"/>
      <c r="K354" s="231"/>
      <c r="L354" s="231"/>
      <c r="M354" s="231"/>
      <c r="N354" s="230"/>
      <c r="O354" s="230"/>
      <c r="P354" s="230"/>
      <c r="Q354" s="230"/>
      <c r="R354" s="231"/>
      <c r="S354" s="231"/>
      <c r="T354" s="231"/>
      <c r="U354" s="231"/>
      <c r="V354" s="231"/>
      <c r="W354" s="231"/>
      <c r="X354" s="231"/>
      <c r="Y354" s="231"/>
      <c r="Z354" s="211"/>
      <c r="AA354" s="211"/>
      <c r="AB354" s="211"/>
      <c r="AC354" s="211"/>
      <c r="AD354" s="211"/>
      <c r="AE354" s="211"/>
      <c r="AF354" s="211"/>
      <c r="AG354" s="211" t="s">
        <v>181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3" x14ac:dyDescent="0.25">
      <c r="A355" s="228"/>
      <c r="B355" s="229"/>
      <c r="C355" s="278" t="s">
        <v>387</v>
      </c>
      <c r="D355" s="272"/>
      <c r="E355" s="273">
        <v>25</v>
      </c>
      <c r="F355" s="231"/>
      <c r="G355" s="231"/>
      <c r="H355" s="231"/>
      <c r="I355" s="231"/>
      <c r="J355" s="231"/>
      <c r="K355" s="231"/>
      <c r="L355" s="231"/>
      <c r="M355" s="231"/>
      <c r="N355" s="230"/>
      <c r="O355" s="230"/>
      <c r="P355" s="230"/>
      <c r="Q355" s="230"/>
      <c r="R355" s="231"/>
      <c r="S355" s="231"/>
      <c r="T355" s="231"/>
      <c r="U355" s="231"/>
      <c r="V355" s="231"/>
      <c r="W355" s="231"/>
      <c r="X355" s="231"/>
      <c r="Y355" s="231"/>
      <c r="Z355" s="211"/>
      <c r="AA355" s="211"/>
      <c r="AB355" s="211"/>
      <c r="AC355" s="211"/>
      <c r="AD355" s="211"/>
      <c r="AE355" s="211"/>
      <c r="AF355" s="211"/>
      <c r="AG355" s="211" t="s">
        <v>181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5">
      <c r="A356" s="243">
        <v>81</v>
      </c>
      <c r="B356" s="244" t="s">
        <v>507</v>
      </c>
      <c r="C356" s="261" t="s">
        <v>508</v>
      </c>
      <c r="D356" s="245" t="s">
        <v>189</v>
      </c>
      <c r="E356" s="246">
        <v>166</v>
      </c>
      <c r="F356" s="247"/>
      <c r="G356" s="248">
        <f>ROUND(E356*F356,2)</f>
        <v>0</v>
      </c>
      <c r="H356" s="247"/>
      <c r="I356" s="248">
        <f>ROUND(E356*H356,2)</f>
        <v>0</v>
      </c>
      <c r="J356" s="247"/>
      <c r="K356" s="248">
        <f>ROUND(E356*J356,2)</f>
        <v>0</v>
      </c>
      <c r="L356" s="248">
        <v>21</v>
      </c>
      <c r="M356" s="248">
        <f>G356*(1+L356/100)</f>
        <v>0</v>
      </c>
      <c r="N356" s="246">
        <v>0</v>
      </c>
      <c r="O356" s="246">
        <f>ROUND(E356*N356,2)</f>
        <v>0</v>
      </c>
      <c r="P356" s="246">
        <v>2.4E-2</v>
      </c>
      <c r="Q356" s="246">
        <f>ROUND(E356*P356,2)</f>
        <v>3.98</v>
      </c>
      <c r="R356" s="248"/>
      <c r="S356" s="248" t="s">
        <v>141</v>
      </c>
      <c r="T356" s="249" t="s">
        <v>141</v>
      </c>
      <c r="U356" s="231">
        <v>0.18</v>
      </c>
      <c r="V356" s="231">
        <f>ROUND(E356*U356,2)</f>
        <v>29.88</v>
      </c>
      <c r="W356" s="231"/>
      <c r="X356" s="231" t="s">
        <v>178</v>
      </c>
      <c r="Y356" s="231" t="s">
        <v>144</v>
      </c>
      <c r="Z356" s="211"/>
      <c r="AA356" s="211"/>
      <c r="AB356" s="211"/>
      <c r="AC356" s="211"/>
      <c r="AD356" s="211"/>
      <c r="AE356" s="211"/>
      <c r="AF356" s="211"/>
      <c r="AG356" s="211" t="s">
        <v>179</v>
      </c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2" x14ac:dyDescent="0.25">
      <c r="A357" s="228"/>
      <c r="B357" s="229"/>
      <c r="C357" s="278" t="s">
        <v>509</v>
      </c>
      <c r="D357" s="272"/>
      <c r="E357" s="273">
        <v>166</v>
      </c>
      <c r="F357" s="231"/>
      <c r="G357" s="231"/>
      <c r="H357" s="231"/>
      <c r="I357" s="231"/>
      <c r="J357" s="231"/>
      <c r="K357" s="231"/>
      <c r="L357" s="231"/>
      <c r="M357" s="231"/>
      <c r="N357" s="230"/>
      <c r="O357" s="230"/>
      <c r="P357" s="230"/>
      <c r="Q357" s="230"/>
      <c r="R357" s="231"/>
      <c r="S357" s="231"/>
      <c r="T357" s="231"/>
      <c r="U357" s="231"/>
      <c r="V357" s="231"/>
      <c r="W357" s="231"/>
      <c r="X357" s="231"/>
      <c r="Y357" s="231"/>
      <c r="Z357" s="211"/>
      <c r="AA357" s="211"/>
      <c r="AB357" s="211"/>
      <c r="AC357" s="211"/>
      <c r="AD357" s="211"/>
      <c r="AE357" s="211"/>
      <c r="AF357" s="211"/>
      <c r="AG357" s="211" t="s">
        <v>181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5">
      <c r="A358" s="243">
        <v>82</v>
      </c>
      <c r="B358" s="244" t="s">
        <v>510</v>
      </c>
      <c r="C358" s="261" t="s">
        <v>511</v>
      </c>
      <c r="D358" s="245" t="s">
        <v>184</v>
      </c>
      <c r="E358" s="246">
        <v>6.7320000000000002</v>
      </c>
      <c r="F358" s="247"/>
      <c r="G358" s="248">
        <f>ROUND(E358*F358,2)</f>
        <v>0</v>
      </c>
      <c r="H358" s="247"/>
      <c r="I358" s="248">
        <f>ROUND(E358*H358,2)</f>
        <v>0</v>
      </c>
      <c r="J358" s="247"/>
      <c r="K358" s="248">
        <f>ROUND(E358*J358,2)</f>
        <v>0</v>
      </c>
      <c r="L358" s="248">
        <v>21</v>
      </c>
      <c r="M358" s="248">
        <f>G358*(1+L358/100)</f>
        <v>0</v>
      </c>
      <c r="N358" s="246">
        <v>2.9499999999999999E-3</v>
      </c>
      <c r="O358" s="246">
        <f>ROUND(E358*N358,2)</f>
        <v>0.02</v>
      </c>
      <c r="P358" s="246">
        <v>0</v>
      </c>
      <c r="Q358" s="246">
        <f>ROUND(E358*P358,2)</f>
        <v>0</v>
      </c>
      <c r="R358" s="248"/>
      <c r="S358" s="248" t="s">
        <v>141</v>
      </c>
      <c r="T358" s="249" t="s">
        <v>141</v>
      </c>
      <c r="U358" s="231">
        <v>0</v>
      </c>
      <c r="V358" s="231">
        <f>ROUND(E358*U358,2)</f>
        <v>0</v>
      </c>
      <c r="W358" s="231"/>
      <c r="X358" s="231" t="s">
        <v>178</v>
      </c>
      <c r="Y358" s="231" t="s">
        <v>144</v>
      </c>
      <c r="Z358" s="211"/>
      <c r="AA358" s="211"/>
      <c r="AB358" s="211"/>
      <c r="AC358" s="211"/>
      <c r="AD358" s="211"/>
      <c r="AE358" s="211"/>
      <c r="AF358" s="211"/>
      <c r="AG358" s="211" t="s">
        <v>179</v>
      </c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2" x14ac:dyDescent="0.25">
      <c r="A359" s="228"/>
      <c r="B359" s="229"/>
      <c r="C359" s="278" t="s">
        <v>512</v>
      </c>
      <c r="D359" s="272"/>
      <c r="E359" s="273">
        <v>1.66</v>
      </c>
      <c r="F359" s="231"/>
      <c r="G359" s="231"/>
      <c r="H359" s="231"/>
      <c r="I359" s="231"/>
      <c r="J359" s="231"/>
      <c r="K359" s="231"/>
      <c r="L359" s="231"/>
      <c r="M359" s="231"/>
      <c r="N359" s="230"/>
      <c r="O359" s="230"/>
      <c r="P359" s="230"/>
      <c r="Q359" s="230"/>
      <c r="R359" s="231"/>
      <c r="S359" s="231"/>
      <c r="T359" s="231"/>
      <c r="U359" s="231"/>
      <c r="V359" s="231"/>
      <c r="W359" s="231"/>
      <c r="X359" s="231"/>
      <c r="Y359" s="231"/>
      <c r="Z359" s="211"/>
      <c r="AA359" s="211"/>
      <c r="AB359" s="211"/>
      <c r="AC359" s="211"/>
      <c r="AD359" s="211"/>
      <c r="AE359" s="211"/>
      <c r="AF359" s="211"/>
      <c r="AG359" s="211" t="s">
        <v>181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ht="20" outlineLevel="3" x14ac:dyDescent="0.25">
      <c r="A360" s="228"/>
      <c r="B360" s="229"/>
      <c r="C360" s="278" t="s">
        <v>513</v>
      </c>
      <c r="D360" s="272"/>
      <c r="E360" s="273">
        <v>5.0720000000000001</v>
      </c>
      <c r="F360" s="231"/>
      <c r="G360" s="231"/>
      <c r="H360" s="231"/>
      <c r="I360" s="231"/>
      <c r="J360" s="231"/>
      <c r="K360" s="231"/>
      <c r="L360" s="231"/>
      <c r="M360" s="231"/>
      <c r="N360" s="230"/>
      <c r="O360" s="230"/>
      <c r="P360" s="230"/>
      <c r="Q360" s="230"/>
      <c r="R360" s="231"/>
      <c r="S360" s="231"/>
      <c r="T360" s="231"/>
      <c r="U360" s="231"/>
      <c r="V360" s="231"/>
      <c r="W360" s="231"/>
      <c r="X360" s="231"/>
      <c r="Y360" s="231"/>
      <c r="Z360" s="211"/>
      <c r="AA360" s="211"/>
      <c r="AB360" s="211"/>
      <c r="AC360" s="211"/>
      <c r="AD360" s="211"/>
      <c r="AE360" s="211"/>
      <c r="AF360" s="211"/>
      <c r="AG360" s="211" t="s">
        <v>181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ht="20" outlineLevel="1" x14ac:dyDescent="0.25">
      <c r="A361" s="243">
        <v>83</v>
      </c>
      <c r="B361" s="244" t="s">
        <v>514</v>
      </c>
      <c r="C361" s="261" t="s">
        <v>515</v>
      </c>
      <c r="D361" s="245" t="s">
        <v>516</v>
      </c>
      <c r="E361" s="246">
        <v>126.8</v>
      </c>
      <c r="F361" s="247"/>
      <c r="G361" s="248">
        <f>ROUND(E361*F361,2)</f>
        <v>0</v>
      </c>
      <c r="H361" s="247"/>
      <c r="I361" s="248">
        <f>ROUND(E361*H361,2)</f>
        <v>0</v>
      </c>
      <c r="J361" s="247"/>
      <c r="K361" s="248">
        <f>ROUND(E361*J361,2)</f>
        <v>0</v>
      </c>
      <c r="L361" s="248">
        <v>21</v>
      </c>
      <c r="M361" s="248">
        <f>G361*(1+L361/100)</f>
        <v>0</v>
      </c>
      <c r="N361" s="246">
        <v>0</v>
      </c>
      <c r="O361" s="246">
        <f>ROUND(E361*N361,2)</f>
        <v>0</v>
      </c>
      <c r="P361" s="246">
        <v>0</v>
      </c>
      <c r="Q361" s="246">
        <f>ROUND(E361*P361,2)</f>
        <v>0</v>
      </c>
      <c r="R361" s="248"/>
      <c r="S361" s="248" t="s">
        <v>157</v>
      </c>
      <c r="T361" s="249" t="s">
        <v>142</v>
      </c>
      <c r="U361" s="231">
        <v>0</v>
      </c>
      <c r="V361" s="231">
        <f>ROUND(E361*U361,2)</f>
        <v>0</v>
      </c>
      <c r="W361" s="231"/>
      <c r="X361" s="231" t="s">
        <v>178</v>
      </c>
      <c r="Y361" s="231" t="s">
        <v>144</v>
      </c>
      <c r="Z361" s="211"/>
      <c r="AA361" s="211"/>
      <c r="AB361" s="211"/>
      <c r="AC361" s="211"/>
      <c r="AD361" s="211"/>
      <c r="AE361" s="211"/>
      <c r="AF361" s="211"/>
      <c r="AG361" s="211" t="s">
        <v>179</v>
      </c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ht="20" outlineLevel="2" x14ac:dyDescent="0.25">
      <c r="A362" s="228"/>
      <c r="B362" s="229"/>
      <c r="C362" s="278" t="s">
        <v>506</v>
      </c>
      <c r="D362" s="272"/>
      <c r="E362" s="273">
        <v>30.25</v>
      </c>
      <c r="F362" s="231"/>
      <c r="G362" s="231"/>
      <c r="H362" s="231"/>
      <c r="I362" s="231"/>
      <c r="J362" s="231"/>
      <c r="K362" s="231"/>
      <c r="L362" s="231"/>
      <c r="M362" s="231"/>
      <c r="N362" s="230"/>
      <c r="O362" s="230"/>
      <c r="P362" s="230"/>
      <c r="Q362" s="230"/>
      <c r="R362" s="231"/>
      <c r="S362" s="231"/>
      <c r="T362" s="231"/>
      <c r="U362" s="231"/>
      <c r="V362" s="231"/>
      <c r="W362" s="231"/>
      <c r="X362" s="231"/>
      <c r="Y362" s="231"/>
      <c r="Z362" s="211"/>
      <c r="AA362" s="211"/>
      <c r="AB362" s="211"/>
      <c r="AC362" s="211"/>
      <c r="AD362" s="211"/>
      <c r="AE362" s="211"/>
      <c r="AF362" s="211"/>
      <c r="AG362" s="211" t="s">
        <v>181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3" x14ac:dyDescent="0.25">
      <c r="A363" s="228"/>
      <c r="B363" s="229"/>
      <c r="C363" s="278" t="s">
        <v>385</v>
      </c>
      <c r="D363" s="272"/>
      <c r="E363" s="273">
        <v>19.579999999999998</v>
      </c>
      <c r="F363" s="231"/>
      <c r="G363" s="231"/>
      <c r="H363" s="231"/>
      <c r="I363" s="231"/>
      <c r="J363" s="231"/>
      <c r="K363" s="231"/>
      <c r="L363" s="231"/>
      <c r="M363" s="231"/>
      <c r="N363" s="230"/>
      <c r="O363" s="230"/>
      <c r="P363" s="230"/>
      <c r="Q363" s="230"/>
      <c r="R363" s="231"/>
      <c r="S363" s="231"/>
      <c r="T363" s="231"/>
      <c r="U363" s="231"/>
      <c r="V363" s="231"/>
      <c r="W363" s="231"/>
      <c r="X363" s="231"/>
      <c r="Y363" s="231"/>
      <c r="Z363" s="211"/>
      <c r="AA363" s="211"/>
      <c r="AB363" s="211"/>
      <c r="AC363" s="211"/>
      <c r="AD363" s="211"/>
      <c r="AE363" s="211"/>
      <c r="AF363" s="211"/>
      <c r="AG363" s="211" t="s">
        <v>181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3" x14ac:dyDescent="0.25">
      <c r="A364" s="228"/>
      <c r="B364" s="229"/>
      <c r="C364" s="278" t="s">
        <v>386</v>
      </c>
      <c r="D364" s="272"/>
      <c r="E364" s="273">
        <v>26.97</v>
      </c>
      <c r="F364" s="231"/>
      <c r="G364" s="231"/>
      <c r="H364" s="231"/>
      <c r="I364" s="231"/>
      <c r="J364" s="231"/>
      <c r="K364" s="231"/>
      <c r="L364" s="231"/>
      <c r="M364" s="231"/>
      <c r="N364" s="230"/>
      <c r="O364" s="230"/>
      <c r="P364" s="230"/>
      <c r="Q364" s="230"/>
      <c r="R364" s="231"/>
      <c r="S364" s="231"/>
      <c r="T364" s="231"/>
      <c r="U364" s="231"/>
      <c r="V364" s="231"/>
      <c r="W364" s="231"/>
      <c r="X364" s="231"/>
      <c r="Y364" s="231"/>
      <c r="Z364" s="211"/>
      <c r="AA364" s="211"/>
      <c r="AB364" s="211"/>
      <c r="AC364" s="211"/>
      <c r="AD364" s="211"/>
      <c r="AE364" s="211"/>
      <c r="AF364" s="211"/>
      <c r="AG364" s="211" t="s">
        <v>181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3" x14ac:dyDescent="0.25">
      <c r="A365" s="228"/>
      <c r="B365" s="229"/>
      <c r="C365" s="278" t="s">
        <v>387</v>
      </c>
      <c r="D365" s="272"/>
      <c r="E365" s="273">
        <v>25</v>
      </c>
      <c r="F365" s="231"/>
      <c r="G365" s="231"/>
      <c r="H365" s="231"/>
      <c r="I365" s="231"/>
      <c r="J365" s="231"/>
      <c r="K365" s="231"/>
      <c r="L365" s="231"/>
      <c r="M365" s="231"/>
      <c r="N365" s="230"/>
      <c r="O365" s="230"/>
      <c r="P365" s="230"/>
      <c r="Q365" s="230"/>
      <c r="R365" s="231"/>
      <c r="S365" s="231"/>
      <c r="T365" s="231"/>
      <c r="U365" s="231"/>
      <c r="V365" s="231"/>
      <c r="W365" s="231"/>
      <c r="X365" s="231"/>
      <c r="Y365" s="231"/>
      <c r="Z365" s="211"/>
      <c r="AA365" s="211"/>
      <c r="AB365" s="211"/>
      <c r="AC365" s="211"/>
      <c r="AD365" s="211"/>
      <c r="AE365" s="211"/>
      <c r="AF365" s="211"/>
      <c r="AG365" s="211" t="s">
        <v>181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3" x14ac:dyDescent="0.25">
      <c r="A366" s="228"/>
      <c r="B366" s="229"/>
      <c r="C366" s="278" t="s">
        <v>387</v>
      </c>
      <c r="D366" s="272"/>
      <c r="E366" s="273">
        <v>25</v>
      </c>
      <c r="F366" s="231"/>
      <c r="G366" s="231"/>
      <c r="H366" s="231"/>
      <c r="I366" s="231"/>
      <c r="J366" s="231"/>
      <c r="K366" s="231"/>
      <c r="L366" s="231"/>
      <c r="M366" s="231"/>
      <c r="N366" s="230"/>
      <c r="O366" s="230"/>
      <c r="P366" s="230"/>
      <c r="Q366" s="230"/>
      <c r="R366" s="231"/>
      <c r="S366" s="231"/>
      <c r="T366" s="231"/>
      <c r="U366" s="231"/>
      <c r="V366" s="231"/>
      <c r="W366" s="231"/>
      <c r="X366" s="231"/>
      <c r="Y366" s="231"/>
      <c r="Z366" s="211"/>
      <c r="AA366" s="211"/>
      <c r="AB366" s="211"/>
      <c r="AC366" s="211"/>
      <c r="AD366" s="211"/>
      <c r="AE366" s="211"/>
      <c r="AF366" s="211"/>
      <c r="AG366" s="211" t="s">
        <v>181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5">
      <c r="A367" s="243">
        <v>84</v>
      </c>
      <c r="B367" s="244" t="s">
        <v>517</v>
      </c>
      <c r="C367" s="261" t="s">
        <v>518</v>
      </c>
      <c r="D367" s="245" t="s">
        <v>184</v>
      </c>
      <c r="E367" s="246">
        <v>7.4051999999999998</v>
      </c>
      <c r="F367" s="247"/>
      <c r="G367" s="248">
        <f>ROUND(E367*F367,2)</f>
        <v>0</v>
      </c>
      <c r="H367" s="247"/>
      <c r="I367" s="248">
        <f>ROUND(E367*H367,2)</f>
        <v>0</v>
      </c>
      <c r="J367" s="247"/>
      <c r="K367" s="248">
        <f>ROUND(E367*J367,2)</f>
        <v>0</v>
      </c>
      <c r="L367" s="248">
        <v>21</v>
      </c>
      <c r="M367" s="248">
        <f>G367*(1+L367/100)</f>
        <v>0</v>
      </c>
      <c r="N367" s="246">
        <v>0.55000000000000004</v>
      </c>
      <c r="O367" s="246">
        <f>ROUND(E367*N367,2)</f>
        <v>4.07</v>
      </c>
      <c r="P367" s="246">
        <v>0</v>
      </c>
      <c r="Q367" s="246">
        <f>ROUND(E367*P367,2)</f>
        <v>0</v>
      </c>
      <c r="R367" s="248" t="s">
        <v>306</v>
      </c>
      <c r="S367" s="248" t="s">
        <v>141</v>
      </c>
      <c r="T367" s="249" t="s">
        <v>141</v>
      </c>
      <c r="U367" s="231">
        <v>0</v>
      </c>
      <c r="V367" s="231">
        <f>ROUND(E367*U367,2)</f>
        <v>0</v>
      </c>
      <c r="W367" s="231"/>
      <c r="X367" s="231" t="s">
        <v>307</v>
      </c>
      <c r="Y367" s="231" t="s">
        <v>144</v>
      </c>
      <c r="Z367" s="211"/>
      <c r="AA367" s="211"/>
      <c r="AB367" s="211"/>
      <c r="AC367" s="211"/>
      <c r="AD367" s="211"/>
      <c r="AE367" s="211"/>
      <c r="AF367" s="211"/>
      <c r="AG367" s="211" t="s">
        <v>308</v>
      </c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ht="20" outlineLevel="2" x14ac:dyDescent="0.25">
      <c r="A368" s="228"/>
      <c r="B368" s="229"/>
      <c r="C368" s="278" t="s">
        <v>519</v>
      </c>
      <c r="D368" s="272"/>
      <c r="E368" s="273">
        <v>1.8260000000000001</v>
      </c>
      <c r="F368" s="231"/>
      <c r="G368" s="231"/>
      <c r="H368" s="231"/>
      <c r="I368" s="231"/>
      <c r="J368" s="231"/>
      <c r="K368" s="231"/>
      <c r="L368" s="231"/>
      <c r="M368" s="231"/>
      <c r="N368" s="230"/>
      <c r="O368" s="230"/>
      <c r="P368" s="230"/>
      <c r="Q368" s="230"/>
      <c r="R368" s="231"/>
      <c r="S368" s="231"/>
      <c r="T368" s="231"/>
      <c r="U368" s="231"/>
      <c r="V368" s="231"/>
      <c r="W368" s="231"/>
      <c r="X368" s="231"/>
      <c r="Y368" s="231"/>
      <c r="Z368" s="211"/>
      <c r="AA368" s="211"/>
      <c r="AB368" s="211"/>
      <c r="AC368" s="211"/>
      <c r="AD368" s="211"/>
      <c r="AE368" s="211"/>
      <c r="AF368" s="211"/>
      <c r="AG368" s="211" t="s">
        <v>181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3" x14ac:dyDescent="0.25">
      <c r="A369" s="228"/>
      <c r="B369" s="229"/>
      <c r="C369" s="279" t="s">
        <v>254</v>
      </c>
      <c r="D369" s="274"/>
      <c r="E369" s="275"/>
      <c r="F369" s="231"/>
      <c r="G369" s="231"/>
      <c r="H369" s="231"/>
      <c r="I369" s="231"/>
      <c r="J369" s="231"/>
      <c r="K369" s="231"/>
      <c r="L369" s="231"/>
      <c r="M369" s="231"/>
      <c r="N369" s="230"/>
      <c r="O369" s="230"/>
      <c r="P369" s="230"/>
      <c r="Q369" s="230"/>
      <c r="R369" s="231"/>
      <c r="S369" s="231"/>
      <c r="T369" s="231"/>
      <c r="U369" s="231"/>
      <c r="V369" s="231"/>
      <c r="W369" s="231"/>
      <c r="X369" s="231"/>
      <c r="Y369" s="231"/>
      <c r="Z369" s="211"/>
      <c r="AA369" s="211"/>
      <c r="AB369" s="211"/>
      <c r="AC369" s="211"/>
      <c r="AD369" s="211"/>
      <c r="AE369" s="211"/>
      <c r="AF369" s="211"/>
      <c r="AG369" s="211" t="s">
        <v>181</v>
      </c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ht="20" outlineLevel="3" x14ac:dyDescent="0.25">
      <c r="A370" s="228"/>
      <c r="B370" s="229"/>
      <c r="C370" s="280" t="s">
        <v>520</v>
      </c>
      <c r="D370" s="274"/>
      <c r="E370" s="275">
        <v>30.25</v>
      </c>
      <c r="F370" s="231"/>
      <c r="G370" s="231"/>
      <c r="H370" s="231"/>
      <c r="I370" s="231"/>
      <c r="J370" s="231"/>
      <c r="K370" s="231"/>
      <c r="L370" s="231"/>
      <c r="M370" s="231"/>
      <c r="N370" s="230"/>
      <c r="O370" s="230"/>
      <c r="P370" s="230"/>
      <c r="Q370" s="230"/>
      <c r="R370" s="231"/>
      <c r="S370" s="231"/>
      <c r="T370" s="231"/>
      <c r="U370" s="231"/>
      <c r="V370" s="231"/>
      <c r="W370" s="231"/>
      <c r="X370" s="231"/>
      <c r="Y370" s="231"/>
      <c r="Z370" s="211"/>
      <c r="AA370" s="211"/>
      <c r="AB370" s="211"/>
      <c r="AC370" s="211"/>
      <c r="AD370" s="211"/>
      <c r="AE370" s="211"/>
      <c r="AF370" s="211"/>
      <c r="AG370" s="211" t="s">
        <v>181</v>
      </c>
      <c r="AH370" s="211">
        <v>2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3" x14ac:dyDescent="0.25">
      <c r="A371" s="228"/>
      <c r="B371" s="229"/>
      <c r="C371" s="280" t="s">
        <v>392</v>
      </c>
      <c r="D371" s="274"/>
      <c r="E371" s="275">
        <v>19.579999999999998</v>
      </c>
      <c r="F371" s="231"/>
      <c r="G371" s="231"/>
      <c r="H371" s="231"/>
      <c r="I371" s="231"/>
      <c r="J371" s="231"/>
      <c r="K371" s="231"/>
      <c r="L371" s="231"/>
      <c r="M371" s="231"/>
      <c r="N371" s="230"/>
      <c r="O371" s="230"/>
      <c r="P371" s="230"/>
      <c r="Q371" s="230"/>
      <c r="R371" s="231"/>
      <c r="S371" s="231"/>
      <c r="T371" s="231"/>
      <c r="U371" s="231"/>
      <c r="V371" s="231"/>
      <c r="W371" s="231"/>
      <c r="X371" s="231"/>
      <c r="Y371" s="231"/>
      <c r="Z371" s="211"/>
      <c r="AA371" s="211"/>
      <c r="AB371" s="211"/>
      <c r="AC371" s="211"/>
      <c r="AD371" s="211"/>
      <c r="AE371" s="211"/>
      <c r="AF371" s="211"/>
      <c r="AG371" s="211" t="s">
        <v>181</v>
      </c>
      <c r="AH371" s="211">
        <v>2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3" x14ac:dyDescent="0.25">
      <c r="A372" s="228"/>
      <c r="B372" s="229"/>
      <c r="C372" s="280" t="s">
        <v>393</v>
      </c>
      <c r="D372" s="274"/>
      <c r="E372" s="275">
        <v>26.97</v>
      </c>
      <c r="F372" s="231"/>
      <c r="G372" s="231"/>
      <c r="H372" s="231"/>
      <c r="I372" s="231"/>
      <c r="J372" s="231"/>
      <c r="K372" s="231"/>
      <c r="L372" s="231"/>
      <c r="M372" s="231"/>
      <c r="N372" s="230"/>
      <c r="O372" s="230"/>
      <c r="P372" s="230"/>
      <c r="Q372" s="230"/>
      <c r="R372" s="231"/>
      <c r="S372" s="231"/>
      <c r="T372" s="231"/>
      <c r="U372" s="231"/>
      <c r="V372" s="231"/>
      <c r="W372" s="231"/>
      <c r="X372" s="231"/>
      <c r="Y372" s="231"/>
      <c r="Z372" s="211"/>
      <c r="AA372" s="211"/>
      <c r="AB372" s="211"/>
      <c r="AC372" s="211"/>
      <c r="AD372" s="211"/>
      <c r="AE372" s="211"/>
      <c r="AF372" s="211"/>
      <c r="AG372" s="211" t="s">
        <v>181</v>
      </c>
      <c r="AH372" s="211">
        <v>2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3" x14ac:dyDescent="0.25">
      <c r="A373" s="228"/>
      <c r="B373" s="229"/>
      <c r="C373" s="280" t="s">
        <v>394</v>
      </c>
      <c r="D373" s="274"/>
      <c r="E373" s="275">
        <v>25</v>
      </c>
      <c r="F373" s="231"/>
      <c r="G373" s="231"/>
      <c r="H373" s="231"/>
      <c r="I373" s="231"/>
      <c r="J373" s="231"/>
      <c r="K373" s="231"/>
      <c r="L373" s="231"/>
      <c r="M373" s="231"/>
      <c r="N373" s="230"/>
      <c r="O373" s="230"/>
      <c r="P373" s="230"/>
      <c r="Q373" s="230"/>
      <c r="R373" s="231"/>
      <c r="S373" s="231"/>
      <c r="T373" s="231"/>
      <c r="U373" s="231"/>
      <c r="V373" s="231"/>
      <c r="W373" s="231"/>
      <c r="X373" s="231"/>
      <c r="Y373" s="231"/>
      <c r="Z373" s="211"/>
      <c r="AA373" s="211"/>
      <c r="AB373" s="211"/>
      <c r="AC373" s="211"/>
      <c r="AD373" s="211"/>
      <c r="AE373" s="211"/>
      <c r="AF373" s="211"/>
      <c r="AG373" s="211" t="s">
        <v>181</v>
      </c>
      <c r="AH373" s="211">
        <v>2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3" x14ac:dyDescent="0.25">
      <c r="A374" s="228"/>
      <c r="B374" s="229"/>
      <c r="C374" s="280" t="s">
        <v>394</v>
      </c>
      <c r="D374" s="274"/>
      <c r="E374" s="275">
        <v>25</v>
      </c>
      <c r="F374" s="231"/>
      <c r="G374" s="231"/>
      <c r="H374" s="231"/>
      <c r="I374" s="231"/>
      <c r="J374" s="231"/>
      <c r="K374" s="231"/>
      <c r="L374" s="231"/>
      <c r="M374" s="231"/>
      <c r="N374" s="230"/>
      <c r="O374" s="230"/>
      <c r="P374" s="230"/>
      <c r="Q374" s="230"/>
      <c r="R374" s="231"/>
      <c r="S374" s="231"/>
      <c r="T374" s="231"/>
      <c r="U374" s="231"/>
      <c r="V374" s="231"/>
      <c r="W374" s="231"/>
      <c r="X374" s="231"/>
      <c r="Y374" s="231"/>
      <c r="Z374" s="211"/>
      <c r="AA374" s="211"/>
      <c r="AB374" s="211"/>
      <c r="AC374" s="211"/>
      <c r="AD374" s="211"/>
      <c r="AE374" s="211"/>
      <c r="AF374" s="211"/>
      <c r="AG374" s="211" t="s">
        <v>181</v>
      </c>
      <c r="AH374" s="211">
        <v>2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3" x14ac:dyDescent="0.25">
      <c r="A375" s="228"/>
      <c r="B375" s="229"/>
      <c r="C375" s="281" t="s">
        <v>258</v>
      </c>
      <c r="D375" s="276"/>
      <c r="E375" s="277">
        <v>126.8</v>
      </c>
      <c r="F375" s="231"/>
      <c r="G375" s="231"/>
      <c r="H375" s="231"/>
      <c r="I375" s="231"/>
      <c r="J375" s="231"/>
      <c r="K375" s="231"/>
      <c r="L375" s="231"/>
      <c r="M375" s="231"/>
      <c r="N375" s="230"/>
      <c r="O375" s="230"/>
      <c r="P375" s="230"/>
      <c r="Q375" s="230"/>
      <c r="R375" s="231"/>
      <c r="S375" s="231"/>
      <c r="T375" s="231"/>
      <c r="U375" s="231"/>
      <c r="V375" s="231"/>
      <c r="W375" s="231"/>
      <c r="X375" s="231"/>
      <c r="Y375" s="231"/>
      <c r="Z375" s="211"/>
      <c r="AA375" s="211"/>
      <c r="AB375" s="211"/>
      <c r="AC375" s="211"/>
      <c r="AD375" s="211"/>
      <c r="AE375" s="211"/>
      <c r="AF375" s="211"/>
      <c r="AG375" s="211" t="s">
        <v>181</v>
      </c>
      <c r="AH375" s="211">
        <v>3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3" x14ac:dyDescent="0.25">
      <c r="A376" s="228"/>
      <c r="B376" s="229"/>
      <c r="C376" s="279" t="s">
        <v>259</v>
      </c>
      <c r="D376" s="274"/>
      <c r="E376" s="275"/>
      <c r="F376" s="231"/>
      <c r="G376" s="231"/>
      <c r="H376" s="231"/>
      <c r="I376" s="231"/>
      <c r="J376" s="231"/>
      <c r="K376" s="231"/>
      <c r="L376" s="231"/>
      <c r="M376" s="231"/>
      <c r="N376" s="230"/>
      <c r="O376" s="230"/>
      <c r="P376" s="230"/>
      <c r="Q376" s="230"/>
      <c r="R376" s="231"/>
      <c r="S376" s="231"/>
      <c r="T376" s="231"/>
      <c r="U376" s="231"/>
      <c r="V376" s="231"/>
      <c r="W376" s="231"/>
      <c r="X376" s="231"/>
      <c r="Y376" s="231"/>
      <c r="Z376" s="211"/>
      <c r="AA376" s="211"/>
      <c r="AB376" s="211"/>
      <c r="AC376" s="211"/>
      <c r="AD376" s="211"/>
      <c r="AE376" s="211"/>
      <c r="AF376" s="211"/>
      <c r="AG376" s="211" t="s">
        <v>181</v>
      </c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3" x14ac:dyDescent="0.25">
      <c r="A377" s="228"/>
      <c r="B377" s="229"/>
      <c r="C377" s="278" t="s">
        <v>521</v>
      </c>
      <c r="D377" s="272"/>
      <c r="E377" s="273">
        <v>5.5792000000000002</v>
      </c>
      <c r="F377" s="231"/>
      <c r="G377" s="231"/>
      <c r="H377" s="231"/>
      <c r="I377" s="231"/>
      <c r="J377" s="231"/>
      <c r="K377" s="231"/>
      <c r="L377" s="231"/>
      <c r="M377" s="231"/>
      <c r="N377" s="230"/>
      <c r="O377" s="230"/>
      <c r="P377" s="230"/>
      <c r="Q377" s="230"/>
      <c r="R377" s="231"/>
      <c r="S377" s="231"/>
      <c r="T377" s="231"/>
      <c r="U377" s="231"/>
      <c r="V377" s="231"/>
      <c r="W377" s="231"/>
      <c r="X377" s="231"/>
      <c r="Y377" s="231"/>
      <c r="Z377" s="211"/>
      <c r="AA377" s="211"/>
      <c r="AB377" s="211"/>
      <c r="AC377" s="211"/>
      <c r="AD377" s="211"/>
      <c r="AE377" s="211"/>
      <c r="AF377" s="211"/>
      <c r="AG377" s="211" t="s">
        <v>181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5">
      <c r="A378" s="243">
        <v>85</v>
      </c>
      <c r="B378" s="244" t="s">
        <v>522</v>
      </c>
      <c r="C378" s="261" t="s">
        <v>523</v>
      </c>
      <c r="D378" s="245" t="s">
        <v>184</v>
      </c>
      <c r="E378" s="246">
        <v>6.6000000000000003E-2</v>
      </c>
      <c r="F378" s="247"/>
      <c r="G378" s="248">
        <f>ROUND(E378*F378,2)</f>
        <v>0</v>
      </c>
      <c r="H378" s="247"/>
      <c r="I378" s="248">
        <f>ROUND(E378*H378,2)</f>
        <v>0</v>
      </c>
      <c r="J378" s="247"/>
      <c r="K378" s="248">
        <f>ROUND(E378*J378,2)</f>
        <v>0</v>
      </c>
      <c r="L378" s="248">
        <v>21</v>
      </c>
      <c r="M378" s="248">
        <f>G378*(1+L378/100)</f>
        <v>0</v>
      </c>
      <c r="N378" s="246">
        <v>0.55000000000000004</v>
      </c>
      <c r="O378" s="246">
        <f>ROUND(E378*N378,2)</f>
        <v>0.04</v>
      </c>
      <c r="P378" s="246">
        <v>0</v>
      </c>
      <c r="Q378" s="246">
        <f>ROUND(E378*P378,2)</f>
        <v>0</v>
      </c>
      <c r="R378" s="248" t="s">
        <v>306</v>
      </c>
      <c r="S378" s="248" t="s">
        <v>141</v>
      </c>
      <c r="T378" s="249" t="s">
        <v>141</v>
      </c>
      <c r="U378" s="231">
        <v>0</v>
      </c>
      <c r="V378" s="231">
        <f>ROUND(E378*U378,2)</f>
        <v>0</v>
      </c>
      <c r="W378" s="231"/>
      <c r="X378" s="231" t="s">
        <v>307</v>
      </c>
      <c r="Y378" s="231" t="s">
        <v>144</v>
      </c>
      <c r="Z378" s="211"/>
      <c r="AA378" s="211"/>
      <c r="AB378" s="211"/>
      <c r="AC378" s="211"/>
      <c r="AD378" s="211"/>
      <c r="AE378" s="211"/>
      <c r="AF378" s="211"/>
      <c r="AG378" s="211" t="s">
        <v>308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2" x14ac:dyDescent="0.25">
      <c r="A379" s="228"/>
      <c r="B379" s="229"/>
      <c r="C379" s="278" t="s">
        <v>524</v>
      </c>
      <c r="D379" s="272"/>
      <c r="E379" s="273">
        <v>6.6000000000000003E-2</v>
      </c>
      <c r="F379" s="231"/>
      <c r="G379" s="231"/>
      <c r="H379" s="231"/>
      <c r="I379" s="231"/>
      <c r="J379" s="231"/>
      <c r="K379" s="231"/>
      <c r="L379" s="231"/>
      <c r="M379" s="231"/>
      <c r="N379" s="230"/>
      <c r="O379" s="230"/>
      <c r="P379" s="230"/>
      <c r="Q379" s="230"/>
      <c r="R379" s="231"/>
      <c r="S379" s="231"/>
      <c r="T379" s="231"/>
      <c r="U379" s="231"/>
      <c r="V379" s="231"/>
      <c r="W379" s="231"/>
      <c r="X379" s="231"/>
      <c r="Y379" s="231"/>
      <c r="Z379" s="211"/>
      <c r="AA379" s="211"/>
      <c r="AB379" s="211"/>
      <c r="AC379" s="211"/>
      <c r="AD379" s="211"/>
      <c r="AE379" s="211"/>
      <c r="AF379" s="211"/>
      <c r="AG379" s="211" t="s">
        <v>181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5">
      <c r="A380" s="243">
        <v>86</v>
      </c>
      <c r="B380" s="244" t="s">
        <v>525</v>
      </c>
      <c r="C380" s="261" t="s">
        <v>526</v>
      </c>
      <c r="D380" s="245" t="s">
        <v>184</v>
      </c>
      <c r="E380" s="246">
        <v>7.1279999999999996E-2</v>
      </c>
      <c r="F380" s="247"/>
      <c r="G380" s="248">
        <f>ROUND(E380*F380,2)</f>
        <v>0</v>
      </c>
      <c r="H380" s="247"/>
      <c r="I380" s="248">
        <f>ROUND(E380*H380,2)</f>
        <v>0</v>
      </c>
      <c r="J380" s="247"/>
      <c r="K380" s="248">
        <f>ROUND(E380*J380,2)</f>
        <v>0</v>
      </c>
      <c r="L380" s="248">
        <v>21</v>
      </c>
      <c r="M380" s="248">
        <f>G380*(1+L380/100)</f>
        <v>0</v>
      </c>
      <c r="N380" s="246">
        <v>0.55000000000000004</v>
      </c>
      <c r="O380" s="246">
        <f>ROUND(E380*N380,2)</f>
        <v>0.04</v>
      </c>
      <c r="P380" s="246">
        <v>0</v>
      </c>
      <c r="Q380" s="246">
        <f>ROUND(E380*P380,2)</f>
        <v>0</v>
      </c>
      <c r="R380" s="248" t="s">
        <v>306</v>
      </c>
      <c r="S380" s="248" t="s">
        <v>141</v>
      </c>
      <c r="T380" s="249" t="s">
        <v>141</v>
      </c>
      <c r="U380" s="231">
        <v>0</v>
      </c>
      <c r="V380" s="231">
        <f>ROUND(E380*U380,2)</f>
        <v>0</v>
      </c>
      <c r="W380" s="231"/>
      <c r="X380" s="231" t="s">
        <v>307</v>
      </c>
      <c r="Y380" s="231" t="s">
        <v>144</v>
      </c>
      <c r="Z380" s="211"/>
      <c r="AA380" s="211"/>
      <c r="AB380" s="211"/>
      <c r="AC380" s="211"/>
      <c r="AD380" s="211"/>
      <c r="AE380" s="211"/>
      <c r="AF380" s="211"/>
      <c r="AG380" s="211" t="s">
        <v>308</v>
      </c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2" x14ac:dyDescent="0.25">
      <c r="A381" s="228"/>
      <c r="B381" s="229"/>
      <c r="C381" s="278" t="s">
        <v>527</v>
      </c>
      <c r="D381" s="272"/>
      <c r="E381" s="273">
        <v>7.1279999999999996E-2</v>
      </c>
      <c r="F381" s="231"/>
      <c r="G381" s="231"/>
      <c r="H381" s="231"/>
      <c r="I381" s="231"/>
      <c r="J381" s="231"/>
      <c r="K381" s="231"/>
      <c r="L381" s="231"/>
      <c r="M381" s="231"/>
      <c r="N381" s="230"/>
      <c r="O381" s="230"/>
      <c r="P381" s="230"/>
      <c r="Q381" s="230"/>
      <c r="R381" s="231"/>
      <c r="S381" s="231"/>
      <c r="T381" s="231"/>
      <c r="U381" s="231"/>
      <c r="V381" s="231"/>
      <c r="W381" s="231"/>
      <c r="X381" s="231"/>
      <c r="Y381" s="231"/>
      <c r="Z381" s="211"/>
      <c r="AA381" s="211"/>
      <c r="AB381" s="211"/>
      <c r="AC381" s="211"/>
      <c r="AD381" s="211"/>
      <c r="AE381" s="211"/>
      <c r="AF381" s="211"/>
      <c r="AG381" s="211" t="s">
        <v>181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5">
      <c r="A382" s="243">
        <v>87</v>
      </c>
      <c r="B382" s="244" t="s">
        <v>528</v>
      </c>
      <c r="C382" s="261" t="s">
        <v>529</v>
      </c>
      <c r="D382" s="245" t="s">
        <v>184</v>
      </c>
      <c r="E382" s="246">
        <v>0.80437999999999998</v>
      </c>
      <c r="F382" s="247"/>
      <c r="G382" s="248">
        <f>ROUND(E382*F382,2)</f>
        <v>0</v>
      </c>
      <c r="H382" s="247"/>
      <c r="I382" s="248">
        <f>ROUND(E382*H382,2)</f>
        <v>0</v>
      </c>
      <c r="J382" s="247"/>
      <c r="K382" s="248">
        <f>ROUND(E382*J382,2)</f>
        <v>0</v>
      </c>
      <c r="L382" s="248">
        <v>21</v>
      </c>
      <c r="M382" s="248">
        <f>G382*(1+L382/100)</f>
        <v>0</v>
      </c>
      <c r="N382" s="246">
        <v>0.55000000000000004</v>
      </c>
      <c r="O382" s="246">
        <f>ROUND(E382*N382,2)</f>
        <v>0.44</v>
      </c>
      <c r="P382" s="246">
        <v>0</v>
      </c>
      <c r="Q382" s="246">
        <f>ROUND(E382*P382,2)</f>
        <v>0</v>
      </c>
      <c r="R382" s="248" t="s">
        <v>306</v>
      </c>
      <c r="S382" s="248" t="s">
        <v>141</v>
      </c>
      <c r="T382" s="249" t="s">
        <v>141</v>
      </c>
      <c r="U382" s="231">
        <v>0</v>
      </c>
      <c r="V382" s="231">
        <f>ROUND(E382*U382,2)</f>
        <v>0</v>
      </c>
      <c r="W382" s="231"/>
      <c r="X382" s="231" t="s">
        <v>307</v>
      </c>
      <c r="Y382" s="231" t="s">
        <v>144</v>
      </c>
      <c r="Z382" s="211"/>
      <c r="AA382" s="211"/>
      <c r="AB382" s="211"/>
      <c r="AC382" s="211"/>
      <c r="AD382" s="211"/>
      <c r="AE382" s="211"/>
      <c r="AF382" s="211"/>
      <c r="AG382" s="211" t="s">
        <v>308</v>
      </c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2" x14ac:dyDescent="0.25">
      <c r="A383" s="228"/>
      <c r="B383" s="229"/>
      <c r="C383" s="278" t="s">
        <v>530</v>
      </c>
      <c r="D383" s="272"/>
      <c r="E383" s="273">
        <v>0.11138000000000001</v>
      </c>
      <c r="F383" s="231"/>
      <c r="G383" s="231"/>
      <c r="H383" s="231"/>
      <c r="I383" s="231"/>
      <c r="J383" s="231"/>
      <c r="K383" s="231"/>
      <c r="L383" s="231"/>
      <c r="M383" s="231"/>
      <c r="N383" s="230"/>
      <c r="O383" s="230"/>
      <c r="P383" s="230"/>
      <c r="Q383" s="230"/>
      <c r="R383" s="231"/>
      <c r="S383" s="231"/>
      <c r="T383" s="231"/>
      <c r="U383" s="231"/>
      <c r="V383" s="231"/>
      <c r="W383" s="231"/>
      <c r="X383" s="231"/>
      <c r="Y383" s="231"/>
      <c r="Z383" s="211"/>
      <c r="AA383" s="211"/>
      <c r="AB383" s="211"/>
      <c r="AC383" s="211"/>
      <c r="AD383" s="211"/>
      <c r="AE383" s="211"/>
      <c r="AF383" s="211"/>
      <c r="AG383" s="211" t="s">
        <v>181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3" x14ac:dyDescent="0.25">
      <c r="A384" s="228"/>
      <c r="B384" s="229"/>
      <c r="C384" s="278" t="s">
        <v>531</v>
      </c>
      <c r="D384" s="272"/>
      <c r="E384" s="273">
        <v>0.69299999999999995</v>
      </c>
      <c r="F384" s="231"/>
      <c r="G384" s="231"/>
      <c r="H384" s="231"/>
      <c r="I384" s="231"/>
      <c r="J384" s="231"/>
      <c r="K384" s="231"/>
      <c r="L384" s="231"/>
      <c r="M384" s="231"/>
      <c r="N384" s="230"/>
      <c r="O384" s="230"/>
      <c r="P384" s="230"/>
      <c r="Q384" s="230"/>
      <c r="R384" s="231"/>
      <c r="S384" s="231"/>
      <c r="T384" s="231"/>
      <c r="U384" s="231"/>
      <c r="V384" s="231"/>
      <c r="W384" s="231"/>
      <c r="X384" s="231"/>
      <c r="Y384" s="231"/>
      <c r="Z384" s="211"/>
      <c r="AA384" s="211"/>
      <c r="AB384" s="211"/>
      <c r="AC384" s="211"/>
      <c r="AD384" s="211"/>
      <c r="AE384" s="211"/>
      <c r="AF384" s="211"/>
      <c r="AG384" s="211" t="s">
        <v>181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5">
      <c r="A385" s="243">
        <v>88</v>
      </c>
      <c r="B385" s="244" t="s">
        <v>532</v>
      </c>
      <c r="C385" s="261" t="s">
        <v>533</v>
      </c>
      <c r="D385" s="245" t="s">
        <v>184</v>
      </c>
      <c r="E385" s="246">
        <v>0.72765000000000002</v>
      </c>
      <c r="F385" s="247"/>
      <c r="G385" s="248">
        <f>ROUND(E385*F385,2)</f>
        <v>0</v>
      </c>
      <c r="H385" s="247"/>
      <c r="I385" s="248">
        <f>ROUND(E385*H385,2)</f>
        <v>0</v>
      </c>
      <c r="J385" s="247"/>
      <c r="K385" s="248">
        <f>ROUND(E385*J385,2)</f>
        <v>0</v>
      </c>
      <c r="L385" s="248">
        <v>21</v>
      </c>
      <c r="M385" s="248">
        <f>G385*(1+L385/100)</f>
        <v>0</v>
      </c>
      <c r="N385" s="246">
        <v>0.55000000000000004</v>
      </c>
      <c r="O385" s="246">
        <f>ROUND(E385*N385,2)</f>
        <v>0.4</v>
      </c>
      <c r="P385" s="246">
        <v>0</v>
      </c>
      <c r="Q385" s="246">
        <f>ROUND(E385*P385,2)</f>
        <v>0</v>
      </c>
      <c r="R385" s="248" t="s">
        <v>306</v>
      </c>
      <c r="S385" s="248" t="s">
        <v>141</v>
      </c>
      <c r="T385" s="249" t="s">
        <v>141</v>
      </c>
      <c r="U385" s="231">
        <v>0</v>
      </c>
      <c r="V385" s="231">
        <f>ROUND(E385*U385,2)</f>
        <v>0</v>
      </c>
      <c r="W385" s="231"/>
      <c r="X385" s="231" t="s">
        <v>307</v>
      </c>
      <c r="Y385" s="231" t="s">
        <v>144</v>
      </c>
      <c r="Z385" s="211"/>
      <c r="AA385" s="211"/>
      <c r="AB385" s="211"/>
      <c r="AC385" s="211"/>
      <c r="AD385" s="211"/>
      <c r="AE385" s="211"/>
      <c r="AF385" s="211"/>
      <c r="AG385" s="211" t="s">
        <v>308</v>
      </c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2" x14ac:dyDescent="0.25">
      <c r="A386" s="228"/>
      <c r="B386" s="229"/>
      <c r="C386" s="278" t="s">
        <v>534</v>
      </c>
      <c r="D386" s="272"/>
      <c r="E386" s="273">
        <v>0.72765000000000002</v>
      </c>
      <c r="F386" s="231"/>
      <c r="G386" s="231"/>
      <c r="H386" s="231"/>
      <c r="I386" s="231"/>
      <c r="J386" s="231"/>
      <c r="K386" s="231"/>
      <c r="L386" s="231"/>
      <c r="M386" s="231"/>
      <c r="N386" s="230"/>
      <c r="O386" s="230"/>
      <c r="P386" s="230"/>
      <c r="Q386" s="230"/>
      <c r="R386" s="231"/>
      <c r="S386" s="231"/>
      <c r="T386" s="231"/>
      <c r="U386" s="231"/>
      <c r="V386" s="231"/>
      <c r="W386" s="231"/>
      <c r="X386" s="231"/>
      <c r="Y386" s="231"/>
      <c r="Z386" s="211"/>
      <c r="AA386" s="211"/>
      <c r="AB386" s="211"/>
      <c r="AC386" s="211"/>
      <c r="AD386" s="211"/>
      <c r="AE386" s="211"/>
      <c r="AF386" s="211"/>
      <c r="AG386" s="211" t="s">
        <v>181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5">
      <c r="A387" s="243">
        <v>89</v>
      </c>
      <c r="B387" s="244" t="s">
        <v>535</v>
      </c>
      <c r="C387" s="261" t="s">
        <v>536</v>
      </c>
      <c r="D387" s="245" t="s">
        <v>184</v>
      </c>
      <c r="E387" s="246">
        <v>0.81818000000000002</v>
      </c>
      <c r="F387" s="247"/>
      <c r="G387" s="248">
        <f>ROUND(E387*F387,2)</f>
        <v>0</v>
      </c>
      <c r="H387" s="247"/>
      <c r="I387" s="248">
        <f>ROUND(E387*H387,2)</f>
        <v>0</v>
      </c>
      <c r="J387" s="247"/>
      <c r="K387" s="248">
        <f>ROUND(E387*J387,2)</f>
        <v>0</v>
      </c>
      <c r="L387" s="248">
        <v>21</v>
      </c>
      <c r="M387" s="248">
        <f>G387*(1+L387/100)</f>
        <v>0</v>
      </c>
      <c r="N387" s="246">
        <v>0.55000000000000004</v>
      </c>
      <c r="O387" s="246">
        <f>ROUND(E387*N387,2)</f>
        <v>0.45</v>
      </c>
      <c r="P387" s="246">
        <v>0</v>
      </c>
      <c r="Q387" s="246">
        <f>ROUND(E387*P387,2)</f>
        <v>0</v>
      </c>
      <c r="R387" s="248" t="s">
        <v>306</v>
      </c>
      <c r="S387" s="248" t="s">
        <v>141</v>
      </c>
      <c r="T387" s="249" t="s">
        <v>141</v>
      </c>
      <c r="U387" s="231">
        <v>0</v>
      </c>
      <c r="V387" s="231">
        <f>ROUND(E387*U387,2)</f>
        <v>0</v>
      </c>
      <c r="W387" s="231"/>
      <c r="X387" s="231" t="s">
        <v>307</v>
      </c>
      <c r="Y387" s="231" t="s">
        <v>144</v>
      </c>
      <c r="Z387" s="211"/>
      <c r="AA387" s="211"/>
      <c r="AB387" s="211"/>
      <c r="AC387" s="211"/>
      <c r="AD387" s="211"/>
      <c r="AE387" s="211"/>
      <c r="AF387" s="211"/>
      <c r="AG387" s="211" t="s">
        <v>308</v>
      </c>
      <c r="AH387" s="211"/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2" x14ac:dyDescent="0.25">
      <c r="A388" s="228"/>
      <c r="B388" s="229"/>
      <c r="C388" s="278" t="s">
        <v>482</v>
      </c>
      <c r="D388" s="272"/>
      <c r="E388" s="273">
        <v>0.14080000000000001</v>
      </c>
      <c r="F388" s="231"/>
      <c r="G388" s="231"/>
      <c r="H388" s="231"/>
      <c r="I388" s="231"/>
      <c r="J388" s="231"/>
      <c r="K388" s="231"/>
      <c r="L388" s="231"/>
      <c r="M388" s="231"/>
      <c r="N388" s="230"/>
      <c r="O388" s="230"/>
      <c r="P388" s="230"/>
      <c r="Q388" s="230"/>
      <c r="R388" s="231"/>
      <c r="S388" s="231"/>
      <c r="T388" s="231"/>
      <c r="U388" s="231"/>
      <c r="V388" s="231"/>
      <c r="W388" s="231"/>
      <c r="X388" s="231"/>
      <c r="Y388" s="231"/>
      <c r="Z388" s="211"/>
      <c r="AA388" s="211"/>
      <c r="AB388" s="211"/>
      <c r="AC388" s="211"/>
      <c r="AD388" s="211"/>
      <c r="AE388" s="211"/>
      <c r="AF388" s="211"/>
      <c r="AG388" s="211" t="s">
        <v>181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3" x14ac:dyDescent="0.25">
      <c r="A389" s="228"/>
      <c r="B389" s="229"/>
      <c r="C389" s="279" t="s">
        <v>254</v>
      </c>
      <c r="D389" s="274"/>
      <c r="E389" s="275"/>
      <c r="F389" s="231"/>
      <c r="G389" s="231"/>
      <c r="H389" s="231"/>
      <c r="I389" s="231"/>
      <c r="J389" s="231"/>
      <c r="K389" s="231"/>
      <c r="L389" s="231"/>
      <c r="M389" s="231"/>
      <c r="N389" s="230"/>
      <c r="O389" s="230"/>
      <c r="P389" s="230"/>
      <c r="Q389" s="230"/>
      <c r="R389" s="231"/>
      <c r="S389" s="231"/>
      <c r="T389" s="231"/>
      <c r="U389" s="231"/>
      <c r="V389" s="231"/>
      <c r="W389" s="231"/>
      <c r="X389" s="231"/>
      <c r="Y389" s="231"/>
      <c r="Z389" s="211"/>
      <c r="AA389" s="211"/>
      <c r="AB389" s="211"/>
      <c r="AC389" s="211"/>
      <c r="AD389" s="211"/>
      <c r="AE389" s="211"/>
      <c r="AF389" s="211"/>
      <c r="AG389" s="211" t="s">
        <v>181</v>
      </c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3" x14ac:dyDescent="0.25">
      <c r="A390" s="228"/>
      <c r="B390" s="229"/>
      <c r="C390" s="280" t="s">
        <v>483</v>
      </c>
      <c r="D390" s="274"/>
      <c r="E390" s="275">
        <v>3.5</v>
      </c>
      <c r="F390" s="231"/>
      <c r="G390" s="231"/>
      <c r="H390" s="231"/>
      <c r="I390" s="231"/>
      <c r="J390" s="231"/>
      <c r="K390" s="231"/>
      <c r="L390" s="231"/>
      <c r="M390" s="231"/>
      <c r="N390" s="230"/>
      <c r="O390" s="230"/>
      <c r="P390" s="230"/>
      <c r="Q390" s="230"/>
      <c r="R390" s="231"/>
      <c r="S390" s="231"/>
      <c r="T390" s="231"/>
      <c r="U390" s="231"/>
      <c r="V390" s="231"/>
      <c r="W390" s="231"/>
      <c r="X390" s="231"/>
      <c r="Y390" s="231"/>
      <c r="Z390" s="211"/>
      <c r="AA390" s="211"/>
      <c r="AB390" s="211"/>
      <c r="AC390" s="211"/>
      <c r="AD390" s="211"/>
      <c r="AE390" s="211"/>
      <c r="AF390" s="211"/>
      <c r="AG390" s="211" t="s">
        <v>181</v>
      </c>
      <c r="AH390" s="211">
        <v>2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3" x14ac:dyDescent="0.25">
      <c r="A391" s="228"/>
      <c r="B391" s="229"/>
      <c r="C391" s="280" t="s">
        <v>484</v>
      </c>
      <c r="D391" s="274"/>
      <c r="E391" s="275">
        <v>1</v>
      </c>
      <c r="F391" s="231"/>
      <c r="G391" s="231"/>
      <c r="H391" s="231"/>
      <c r="I391" s="231"/>
      <c r="J391" s="231"/>
      <c r="K391" s="231"/>
      <c r="L391" s="231"/>
      <c r="M391" s="231"/>
      <c r="N391" s="230"/>
      <c r="O391" s="230"/>
      <c r="P391" s="230"/>
      <c r="Q391" s="230"/>
      <c r="R391" s="231"/>
      <c r="S391" s="231"/>
      <c r="T391" s="231"/>
      <c r="U391" s="231"/>
      <c r="V391" s="231"/>
      <c r="W391" s="231"/>
      <c r="X391" s="231"/>
      <c r="Y391" s="231"/>
      <c r="Z391" s="211"/>
      <c r="AA391" s="211"/>
      <c r="AB391" s="211"/>
      <c r="AC391" s="211"/>
      <c r="AD391" s="211"/>
      <c r="AE391" s="211"/>
      <c r="AF391" s="211"/>
      <c r="AG391" s="211" t="s">
        <v>181</v>
      </c>
      <c r="AH391" s="211">
        <v>2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3" x14ac:dyDescent="0.25">
      <c r="A392" s="228"/>
      <c r="B392" s="229"/>
      <c r="C392" s="281" t="s">
        <v>258</v>
      </c>
      <c r="D392" s="276"/>
      <c r="E392" s="277">
        <v>4.5</v>
      </c>
      <c r="F392" s="231"/>
      <c r="G392" s="231"/>
      <c r="H392" s="231"/>
      <c r="I392" s="231"/>
      <c r="J392" s="231"/>
      <c r="K392" s="231"/>
      <c r="L392" s="231"/>
      <c r="M392" s="231"/>
      <c r="N392" s="230"/>
      <c r="O392" s="230"/>
      <c r="P392" s="230"/>
      <c r="Q392" s="230"/>
      <c r="R392" s="231"/>
      <c r="S392" s="231"/>
      <c r="T392" s="231"/>
      <c r="U392" s="231"/>
      <c r="V392" s="231"/>
      <c r="W392" s="231"/>
      <c r="X392" s="231"/>
      <c r="Y392" s="231"/>
      <c r="Z392" s="211"/>
      <c r="AA392" s="211"/>
      <c r="AB392" s="211"/>
      <c r="AC392" s="211"/>
      <c r="AD392" s="211"/>
      <c r="AE392" s="211"/>
      <c r="AF392" s="211"/>
      <c r="AG392" s="211" t="s">
        <v>181</v>
      </c>
      <c r="AH392" s="211">
        <v>3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3" x14ac:dyDescent="0.25">
      <c r="A393" s="228"/>
      <c r="B393" s="229"/>
      <c r="C393" s="279" t="s">
        <v>259</v>
      </c>
      <c r="D393" s="274"/>
      <c r="E393" s="275"/>
      <c r="F393" s="231"/>
      <c r="G393" s="231"/>
      <c r="H393" s="231"/>
      <c r="I393" s="231"/>
      <c r="J393" s="231"/>
      <c r="K393" s="231"/>
      <c r="L393" s="231"/>
      <c r="M393" s="231"/>
      <c r="N393" s="230"/>
      <c r="O393" s="230"/>
      <c r="P393" s="230"/>
      <c r="Q393" s="230"/>
      <c r="R393" s="231"/>
      <c r="S393" s="231"/>
      <c r="T393" s="231"/>
      <c r="U393" s="231"/>
      <c r="V393" s="231"/>
      <c r="W393" s="231"/>
      <c r="X393" s="231"/>
      <c r="Y393" s="231"/>
      <c r="Z393" s="211"/>
      <c r="AA393" s="211"/>
      <c r="AB393" s="211"/>
      <c r="AC393" s="211"/>
      <c r="AD393" s="211"/>
      <c r="AE393" s="211"/>
      <c r="AF393" s="211"/>
      <c r="AG393" s="211" t="s">
        <v>181</v>
      </c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3" x14ac:dyDescent="0.25">
      <c r="A394" s="228"/>
      <c r="B394" s="229"/>
      <c r="C394" s="278" t="s">
        <v>537</v>
      </c>
      <c r="D394" s="272"/>
      <c r="E394" s="273">
        <v>0.1782</v>
      </c>
      <c r="F394" s="231"/>
      <c r="G394" s="231"/>
      <c r="H394" s="231"/>
      <c r="I394" s="231"/>
      <c r="J394" s="231"/>
      <c r="K394" s="231"/>
      <c r="L394" s="231"/>
      <c r="M394" s="231"/>
      <c r="N394" s="230"/>
      <c r="O394" s="230"/>
      <c r="P394" s="230"/>
      <c r="Q394" s="230"/>
      <c r="R394" s="231"/>
      <c r="S394" s="231"/>
      <c r="T394" s="231"/>
      <c r="U394" s="231"/>
      <c r="V394" s="231"/>
      <c r="W394" s="231"/>
      <c r="X394" s="231"/>
      <c r="Y394" s="231"/>
      <c r="Z394" s="211"/>
      <c r="AA394" s="211"/>
      <c r="AB394" s="211"/>
      <c r="AC394" s="211"/>
      <c r="AD394" s="211"/>
      <c r="AE394" s="211"/>
      <c r="AF394" s="211"/>
      <c r="AG394" s="211" t="s">
        <v>181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3" x14ac:dyDescent="0.25">
      <c r="A395" s="228"/>
      <c r="B395" s="229"/>
      <c r="C395" s="278" t="s">
        <v>538</v>
      </c>
      <c r="D395" s="272"/>
      <c r="E395" s="273">
        <v>4.1579999999999999E-2</v>
      </c>
      <c r="F395" s="231"/>
      <c r="G395" s="231"/>
      <c r="H395" s="231"/>
      <c r="I395" s="231"/>
      <c r="J395" s="231"/>
      <c r="K395" s="231"/>
      <c r="L395" s="231"/>
      <c r="M395" s="231"/>
      <c r="N395" s="230"/>
      <c r="O395" s="230"/>
      <c r="P395" s="230"/>
      <c r="Q395" s="230"/>
      <c r="R395" s="231"/>
      <c r="S395" s="231"/>
      <c r="T395" s="231"/>
      <c r="U395" s="231"/>
      <c r="V395" s="231"/>
      <c r="W395" s="231"/>
      <c r="X395" s="231"/>
      <c r="Y395" s="231"/>
      <c r="Z395" s="211"/>
      <c r="AA395" s="211"/>
      <c r="AB395" s="211"/>
      <c r="AC395" s="211"/>
      <c r="AD395" s="211"/>
      <c r="AE395" s="211"/>
      <c r="AF395" s="211"/>
      <c r="AG395" s="211" t="s">
        <v>181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3" x14ac:dyDescent="0.25">
      <c r="A396" s="228"/>
      <c r="B396" s="229"/>
      <c r="C396" s="278" t="s">
        <v>539</v>
      </c>
      <c r="D396" s="272"/>
      <c r="E396" s="273">
        <v>8.7999999999999995E-2</v>
      </c>
      <c r="F396" s="231"/>
      <c r="G396" s="231"/>
      <c r="H396" s="231"/>
      <c r="I396" s="231"/>
      <c r="J396" s="231"/>
      <c r="K396" s="231"/>
      <c r="L396" s="231"/>
      <c r="M396" s="231"/>
      <c r="N396" s="230"/>
      <c r="O396" s="230"/>
      <c r="P396" s="230"/>
      <c r="Q396" s="230"/>
      <c r="R396" s="231"/>
      <c r="S396" s="231"/>
      <c r="T396" s="231"/>
      <c r="U396" s="231"/>
      <c r="V396" s="231"/>
      <c r="W396" s="231"/>
      <c r="X396" s="231"/>
      <c r="Y396" s="231"/>
      <c r="Z396" s="211"/>
      <c r="AA396" s="211"/>
      <c r="AB396" s="211"/>
      <c r="AC396" s="211"/>
      <c r="AD396" s="211"/>
      <c r="AE396" s="211"/>
      <c r="AF396" s="211"/>
      <c r="AG396" s="211" t="s">
        <v>181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3" x14ac:dyDescent="0.25">
      <c r="A397" s="228"/>
      <c r="B397" s="229"/>
      <c r="C397" s="278" t="s">
        <v>540</v>
      </c>
      <c r="D397" s="272"/>
      <c r="E397" s="273">
        <v>0.36959999999999998</v>
      </c>
      <c r="F397" s="231"/>
      <c r="G397" s="231"/>
      <c r="H397" s="231"/>
      <c r="I397" s="231"/>
      <c r="J397" s="231"/>
      <c r="K397" s="231"/>
      <c r="L397" s="231"/>
      <c r="M397" s="231"/>
      <c r="N397" s="230"/>
      <c r="O397" s="230"/>
      <c r="P397" s="230"/>
      <c r="Q397" s="230"/>
      <c r="R397" s="231"/>
      <c r="S397" s="231"/>
      <c r="T397" s="231"/>
      <c r="U397" s="231"/>
      <c r="V397" s="231"/>
      <c r="W397" s="231"/>
      <c r="X397" s="231"/>
      <c r="Y397" s="231"/>
      <c r="Z397" s="211"/>
      <c r="AA397" s="211"/>
      <c r="AB397" s="211"/>
      <c r="AC397" s="211"/>
      <c r="AD397" s="211"/>
      <c r="AE397" s="211"/>
      <c r="AF397" s="211"/>
      <c r="AG397" s="211" t="s">
        <v>181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5">
      <c r="A398" s="243">
        <v>90</v>
      </c>
      <c r="B398" s="244" t="s">
        <v>541</v>
      </c>
      <c r="C398" s="261" t="s">
        <v>542</v>
      </c>
      <c r="D398" s="245" t="s">
        <v>184</v>
      </c>
      <c r="E398" s="246">
        <v>1.1286</v>
      </c>
      <c r="F398" s="247"/>
      <c r="G398" s="248">
        <f>ROUND(E398*F398,2)</f>
        <v>0</v>
      </c>
      <c r="H398" s="247"/>
      <c r="I398" s="248">
        <f>ROUND(E398*H398,2)</f>
        <v>0</v>
      </c>
      <c r="J398" s="247"/>
      <c r="K398" s="248">
        <f>ROUND(E398*J398,2)</f>
        <v>0</v>
      </c>
      <c r="L398" s="248">
        <v>21</v>
      </c>
      <c r="M398" s="248">
        <f>G398*(1+L398/100)</f>
        <v>0</v>
      </c>
      <c r="N398" s="246">
        <v>0.55000000000000004</v>
      </c>
      <c r="O398" s="246">
        <f>ROUND(E398*N398,2)</f>
        <v>0.62</v>
      </c>
      <c r="P398" s="246">
        <v>0</v>
      </c>
      <c r="Q398" s="246">
        <f>ROUND(E398*P398,2)</f>
        <v>0</v>
      </c>
      <c r="R398" s="248" t="s">
        <v>306</v>
      </c>
      <c r="S398" s="248" t="s">
        <v>141</v>
      </c>
      <c r="T398" s="249" t="s">
        <v>141</v>
      </c>
      <c r="U398" s="231">
        <v>0</v>
      </c>
      <c r="V398" s="231">
        <f>ROUND(E398*U398,2)</f>
        <v>0</v>
      </c>
      <c r="W398" s="231"/>
      <c r="X398" s="231" t="s">
        <v>307</v>
      </c>
      <c r="Y398" s="231" t="s">
        <v>144</v>
      </c>
      <c r="Z398" s="211"/>
      <c r="AA398" s="211"/>
      <c r="AB398" s="211"/>
      <c r="AC398" s="211"/>
      <c r="AD398" s="211"/>
      <c r="AE398" s="211"/>
      <c r="AF398" s="211"/>
      <c r="AG398" s="211" t="s">
        <v>308</v>
      </c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2" x14ac:dyDescent="0.25">
      <c r="A399" s="228"/>
      <c r="B399" s="229"/>
      <c r="C399" s="279" t="s">
        <v>254</v>
      </c>
      <c r="D399" s="274"/>
      <c r="E399" s="275"/>
      <c r="F399" s="231"/>
      <c r="G399" s="231"/>
      <c r="H399" s="231"/>
      <c r="I399" s="231"/>
      <c r="J399" s="231"/>
      <c r="K399" s="231"/>
      <c r="L399" s="231"/>
      <c r="M399" s="231"/>
      <c r="N399" s="230"/>
      <c r="O399" s="230"/>
      <c r="P399" s="230"/>
      <c r="Q399" s="230"/>
      <c r="R399" s="231"/>
      <c r="S399" s="231"/>
      <c r="T399" s="231"/>
      <c r="U399" s="231"/>
      <c r="V399" s="231"/>
      <c r="W399" s="231"/>
      <c r="X399" s="231"/>
      <c r="Y399" s="231"/>
      <c r="Z399" s="211"/>
      <c r="AA399" s="211"/>
      <c r="AB399" s="211"/>
      <c r="AC399" s="211"/>
      <c r="AD399" s="211"/>
      <c r="AE399" s="211"/>
      <c r="AF399" s="211"/>
      <c r="AG399" s="211" t="s">
        <v>181</v>
      </c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3" x14ac:dyDescent="0.25">
      <c r="A400" s="228"/>
      <c r="B400" s="229"/>
      <c r="C400" s="280" t="s">
        <v>487</v>
      </c>
      <c r="D400" s="274"/>
      <c r="E400" s="275">
        <v>12</v>
      </c>
      <c r="F400" s="231"/>
      <c r="G400" s="231"/>
      <c r="H400" s="231"/>
      <c r="I400" s="231"/>
      <c r="J400" s="231"/>
      <c r="K400" s="231"/>
      <c r="L400" s="231"/>
      <c r="M400" s="231"/>
      <c r="N400" s="230"/>
      <c r="O400" s="230"/>
      <c r="P400" s="230"/>
      <c r="Q400" s="230"/>
      <c r="R400" s="231"/>
      <c r="S400" s="231"/>
      <c r="T400" s="231"/>
      <c r="U400" s="231"/>
      <c r="V400" s="231"/>
      <c r="W400" s="231"/>
      <c r="X400" s="231"/>
      <c r="Y400" s="231"/>
      <c r="Z400" s="211"/>
      <c r="AA400" s="211"/>
      <c r="AB400" s="211"/>
      <c r="AC400" s="211"/>
      <c r="AD400" s="211"/>
      <c r="AE400" s="211"/>
      <c r="AF400" s="211"/>
      <c r="AG400" s="211" t="s">
        <v>181</v>
      </c>
      <c r="AH400" s="211">
        <v>2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3" x14ac:dyDescent="0.25">
      <c r="A401" s="228"/>
      <c r="B401" s="229"/>
      <c r="C401" s="280" t="s">
        <v>488</v>
      </c>
      <c r="D401" s="274"/>
      <c r="E401" s="275">
        <v>2</v>
      </c>
      <c r="F401" s="231"/>
      <c r="G401" s="231"/>
      <c r="H401" s="231"/>
      <c r="I401" s="231"/>
      <c r="J401" s="231"/>
      <c r="K401" s="231"/>
      <c r="L401" s="231"/>
      <c r="M401" s="231"/>
      <c r="N401" s="230"/>
      <c r="O401" s="230"/>
      <c r="P401" s="230"/>
      <c r="Q401" s="230"/>
      <c r="R401" s="231"/>
      <c r="S401" s="231"/>
      <c r="T401" s="231"/>
      <c r="U401" s="231"/>
      <c r="V401" s="231"/>
      <c r="W401" s="231"/>
      <c r="X401" s="231"/>
      <c r="Y401" s="231"/>
      <c r="Z401" s="211"/>
      <c r="AA401" s="211"/>
      <c r="AB401" s="211"/>
      <c r="AC401" s="211"/>
      <c r="AD401" s="211"/>
      <c r="AE401" s="211"/>
      <c r="AF401" s="211"/>
      <c r="AG401" s="211" t="s">
        <v>181</v>
      </c>
      <c r="AH401" s="211">
        <v>2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3" x14ac:dyDescent="0.25">
      <c r="A402" s="228"/>
      <c r="B402" s="229"/>
      <c r="C402" s="280" t="s">
        <v>489</v>
      </c>
      <c r="D402" s="274"/>
      <c r="E402" s="275">
        <v>3</v>
      </c>
      <c r="F402" s="231"/>
      <c r="G402" s="231"/>
      <c r="H402" s="231"/>
      <c r="I402" s="231"/>
      <c r="J402" s="231"/>
      <c r="K402" s="231"/>
      <c r="L402" s="231"/>
      <c r="M402" s="231"/>
      <c r="N402" s="230"/>
      <c r="O402" s="230"/>
      <c r="P402" s="230"/>
      <c r="Q402" s="230"/>
      <c r="R402" s="231"/>
      <c r="S402" s="231"/>
      <c r="T402" s="231"/>
      <c r="U402" s="231"/>
      <c r="V402" s="231"/>
      <c r="W402" s="231"/>
      <c r="X402" s="231"/>
      <c r="Y402" s="231"/>
      <c r="Z402" s="211"/>
      <c r="AA402" s="211"/>
      <c r="AB402" s="211"/>
      <c r="AC402" s="211"/>
      <c r="AD402" s="211"/>
      <c r="AE402" s="211"/>
      <c r="AF402" s="211"/>
      <c r="AG402" s="211" t="s">
        <v>181</v>
      </c>
      <c r="AH402" s="211">
        <v>2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3" x14ac:dyDescent="0.25">
      <c r="A403" s="228"/>
      <c r="B403" s="229"/>
      <c r="C403" s="280" t="s">
        <v>490</v>
      </c>
      <c r="D403" s="274"/>
      <c r="E403" s="275">
        <v>3</v>
      </c>
      <c r="F403" s="231"/>
      <c r="G403" s="231"/>
      <c r="H403" s="231"/>
      <c r="I403" s="231"/>
      <c r="J403" s="231"/>
      <c r="K403" s="231"/>
      <c r="L403" s="231"/>
      <c r="M403" s="231"/>
      <c r="N403" s="230"/>
      <c r="O403" s="230"/>
      <c r="P403" s="230"/>
      <c r="Q403" s="230"/>
      <c r="R403" s="231"/>
      <c r="S403" s="231"/>
      <c r="T403" s="231"/>
      <c r="U403" s="231"/>
      <c r="V403" s="231"/>
      <c r="W403" s="231"/>
      <c r="X403" s="231"/>
      <c r="Y403" s="231"/>
      <c r="Z403" s="211"/>
      <c r="AA403" s="211"/>
      <c r="AB403" s="211"/>
      <c r="AC403" s="211"/>
      <c r="AD403" s="211"/>
      <c r="AE403" s="211"/>
      <c r="AF403" s="211"/>
      <c r="AG403" s="211" t="s">
        <v>181</v>
      </c>
      <c r="AH403" s="211">
        <v>2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3" x14ac:dyDescent="0.25">
      <c r="A404" s="228"/>
      <c r="B404" s="229"/>
      <c r="C404" s="281" t="s">
        <v>258</v>
      </c>
      <c r="D404" s="276"/>
      <c r="E404" s="277">
        <v>20</v>
      </c>
      <c r="F404" s="231"/>
      <c r="G404" s="231"/>
      <c r="H404" s="231"/>
      <c r="I404" s="231"/>
      <c r="J404" s="231"/>
      <c r="K404" s="231"/>
      <c r="L404" s="231"/>
      <c r="M404" s="231"/>
      <c r="N404" s="230"/>
      <c r="O404" s="230"/>
      <c r="P404" s="230"/>
      <c r="Q404" s="230"/>
      <c r="R404" s="231"/>
      <c r="S404" s="231"/>
      <c r="T404" s="231"/>
      <c r="U404" s="231"/>
      <c r="V404" s="231"/>
      <c r="W404" s="231"/>
      <c r="X404" s="231"/>
      <c r="Y404" s="231"/>
      <c r="Z404" s="211"/>
      <c r="AA404" s="211"/>
      <c r="AB404" s="211"/>
      <c r="AC404" s="211"/>
      <c r="AD404" s="211"/>
      <c r="AE404" s="211"/>
      <c r="AF404" s="211"/>
      <c r="AG404" s="211" t="s">
        <v>181</v>
      </c>
      <c r="AH404" s="211">
        <v>3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3" x14ac:dyDescent="0.25">
      <c r="A405" s="228"/>
      <c r="B405" s="229"/>
      <c r="C405" s="279" t="s">
        <v>259</v>
      </c>
      <c r="D405" s="274"/>
      <c r="E405" s="275"/>
      <c r="F405" s="231"/>
      <c r="G405" s="231"/>
      <c r="H405" s="231"/>
      <c r="I405" s="231"/>
      <c r="J405" s="231"/>
      <c r="K405" s="231"/>
      <c r="L405" s="231"/>
      <c r="M405" s="231"/>
      <c r="N405" s="230"/>
      <c r="O405" s="230"/>
      <c r="P405" s="230"/>
      <c r="Q405" s="230"/>
      <c r="R405" s="231"/>
      <c r="S405" s="231"/>
      <c r="T405" s="231"/>
      <c r="U405" s="231"/>
      <c r="V405" s="231"/>
      <c r="W405" s="231"/>
      <c r="X405" s="231"/>
      <c r="Y405" s="231"/>
      <c r="Z405" s="211"/>
      <c r="AA405" s="211"/>
      <c r="AB405" s="211"/>
      <c r="AC405" s="211"/>
      <c r="AD405" s="211"/>
      <c r="AE405" s="211"/>
      <c r="AF405" s="211"/>
      <c r="AG405" s="211" t="s">
        <v>181</v>
      </c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3" x14ac:dyDescent="0.25">
      <c r="A406" s="228"/>
      <c r="B406" s="229"/>
      <c r="C406" s="278" t="s">
        <v>543</v>
      </c>
      <c r="D406" s="272"/>
      <c r="E406" s="273">
        <v>1.1286</v>
      </c>
      <c r="F406" s="231"/>
      <c r="G406" s="231"/>
      <c r="H406" s="231"/>
      <c r="I406" s="231"/>
      <c r="J406" s="231"/>
      <c r="K406" s="231"/>
      <c r="L406" s="231"/>
      <c r="M406" s="231"/>
      <c r="N406" s="230"/>
      <c r="O406" s="230"/>
      <c r="P406" s="230"/>
      <c r="Q406" s="230"/>
      <c r="R406" s="231"/>
      <c r="S406" s="231"/>
      <c r="T406" s="231"/>
      <c r="U406" s="231"/>
      <c r="V406" s="231"/>
      <c r="W406" s="231"/>
      <c r="X406" s="231"/>
      <c r="Y406" s="231"/>
      <c r="Z406" s="211"/>
      <c r="AA406" s="211"/>
      <c r="AB406" s="211"/>
      <c r="AC406" s="211"/>
      <c r="AD406" s="211"/>
      <c r="AE406" s="211"/>
      <c r="AF406" s="211"/>
      <c r="AG406" s="211" t="s">
        <v>181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5">
      <c r="A407" s="243">
        <v>91</v>
      </c>
      <c r="B407" s="244" t="s">
        <v>544</v>
      </c>
      <c r="C407" s="261" t="s">
        <v>545</v>
      </c>
      <c r="D407" s="245" t="s">
        <v>184</v>
      </c>
      <c r="E407" s="246">
        <v>1.96252</v>
      </c>
      <c r="F407" s="247"/>
      <c r="G407" s="248">
        <f>ROUND(E407*F407,2)</f>
        <v>0</v>
      </c>
      <c r="H407" s="247"/>
      <c r="I407" s="248">
        <f>ROUND(E407*H407,2)</f>
        <v>0</v>
      </c>
      <c r="J407" s="247"/>
      <c r="K407" s="248">
        <f>ROUND(E407*J407,2)</f>
        <v>0</v>
      </c>
      <c r="L407" s="248">
        <v>21</v>
      </c>
      <c r="M407" s="248">
        <f>G407*(1+L407/100)</f>
        <v>0</v>
      </c>
      <c r="N407" s="246">
        <v>0.55000000000000004</v>
      </c>
      <c r="O407" s="246">
        <f>ROUND(E407*N407,2)</f>
        <v>1.08</v>
      </c>
      <c r="P407" s="246">
        <v>0</v>
      </c>
      <c r="Q407" s="246">
        <f>ROUND(E407*P407,2)</f>
        <v>0</v>
      </c>
      <c r="R407" s="248" t="s">
        <v>306</v>
      </c>
      <c r="S407" s="248" t="s">
        <v>141</v>
      </c>
      <c r="T407" s="249" t="s">
        <v>141</v>
      </c>
      <c r="U407" s="231">
        <v>0</v>
      </c>
      <c r="V407" s="231">
        <f>ROUND(E407*U407,2)</f>
        <v>0</v>
      </c>
      <c r="W407" s="231"/>
      <c r="X407" s="231" t="s">
        <v>307</v>
      </c>
      <c r="Y407" s="231" t="s">
        <v>144</v>
      </c>
      <c r="Z407" s="211"/>
      <c r="AA407" s="211"/>
      <c r="AB407" s="211"/>
      <c r="AC407" s="211"/>
      <c r="AD407" s="211"/>
      <c r="AE407" s="211"/>
      <c r="AF407" s="211"/>
      <c r="AG407" s="211" t="s">
        <v>308</v>
      </c>
      <c r="AH407" s="211"/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2" x14ac:dyDescent="0.25">
      <c r="A408" s="228"/>
      <c r="B408" s="229"/>
      <c r="C408" s="278" t="s">
        <v>546</v>
      </c>
      <c r="D408" s="272"/>
      <c r="E408" s="273">
        <v>1.96252</v>
      </c>
      <c r="F408" s="231"/>
      <c r="G408" s="231"/>
      <c r="H408" s="231"/>
      <c r="I408" s="231"/>
      <c r="J408" s="231"/>
      <c r="K408" s="231"/>
      <c r="L408" s="231"/>
      <c r="M408" s="231"/>
      <c r="N408" s="230"/>
      <c r="O408" s="230"/>
      <c r="P408" s="230"/>
      <c r="Q408" s="230"/>
      <c r="R408" s="231"/>
      <c r="S408" s="231"/>
      <c r="T408" s="231"/>
      <c r="U408" s="231"/>
      <c r="V408" s="231"/>
      <c r="W408" s="231"/>
      <c r="X408" s="231"/>
      <c r="Y408" s="231"/>
      <c r="Z408" s="211"/>
      <c r="AA408" s="211"/>
      <c r="AB408" s="211"/>
      <c r="AC408" s="211"/>
      <c r="AD408" s="211"/>
      <c r="AE408" s="211"/>
      <c r="AF408" s="211"/>
      <c r="AG408" s="211" t="s">
        <v>181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ht="20" outlineLevel="1" x14ac:dyDescent="0.25">
      <c r="A409" s="252">
        <v>92</v>
      </c>
      <c r="B409" s="253" t="s">
        <v>547</v>
      </c>
      <c r="C409" s="263" t="s">
        <v>548</v>
      </c>
      <c r="D409" s="254" t="s">
        <v>362</v>
      </c>
      <c r="E409" s="255">
        <v>12.678520000000001</v>
      </c>
      <c r="F409" s="256"/>
      <c r="G409" s="257">
        <f>ROUND(E409*F409,2)</f>
        <v>0</v>
      </c>
      <c r="H409" s="256"/>
      <c r="I409" s="257">
        <f>ROUND(E409*H409,2)</f>
        <v>0</v>
      </c>
      <c r="J409" s="256"/>
      <c r="K409" s="257">
        <f>ROUND(E409*J409,2)</f>
        <v>0</v>
      </c>
      <c r="L409" s="257">
        <v>21</v>
      </c>
      <c r="M409" s="257">
        <f>G409*(1+L409/100)</f>
        <v>0</v>
      </c>
      <c r="N409" s="255">
        <v>0</v>
      </c>
      <c r="O409" s="255">
        <f>ROUND(E409*N409,2)</f>
        <v>0</v>
      </c>
      <c r="P409" s="255">
        <v>0</v>
      </c>
      <c r="Q409" s="255">
        <f>ROUND(E409*P409,2)</f>
        <v>0</v>
      </c>
      <c r="R409" s="257"/>
      <c r="S409" s="257" t="s">
        <v>141</v>
      </c>
      <c r="T409" s="258" t="s">
        <v>141</v>
      </c>
      <c r="U409" s="231">
        <v>1.7509999999999999</v>
      </c>
      <c r="V409" s="231">
        <f>ROUND(E409*U409,2)</f>
        <v>22.2</v>
      </c>
      <c r="W409" s="231"/>
      <c r="X409" s="231" t="s">
        <v>379</v>
      </c>
      <c r="Y409" s="231" t="s">
        <v>144</v>
      </c>
      <c r="Z409" s="211"/>
      <c r="AA409" s="211"/>
      <c r="AB409" s="211"/>
      <c r="AC409" s="211"/>
      <c r="AD409" s="211"/>
      <c r="AE409" s="211"/>
      <c r="AF409" s="211"/>
      <c r="AG409" s="211" t="s">
        <v>380</v>
      </c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5">
      <c r="A410" s="252">
        <v>93</v>
      </c>
      <c r="B410" s="253" t="s">
        <v>549</v>
      </c>
      <c r="C410" s="263" t="s">
        <v>550</v>
      </c>
      <c r="D410" s="254" t="s">
        <v>362</v>
      </c>
      <c r="E410" s="255">
        <v>10.5159</v>
      </c>
      <c r="F410" s="256"/>
      <c r="G410" s="257">
        <f>ROUND(E410*F410,2)</f>
        <v>0</v>
      </c>
      <c r="H410" s="256"/>
      <c r="I410" s="257">
        <f>ROUND(E410*H410,2)</f>
        <v>0</v>
      </c>
      <c r="J410" s="256"/>
      <c r="K410" s="257">
        <f>ROUND(E410*J410,2)</f>
        <v>0</v>
      </c>
      <c r="L410" s="257">
        <v>21</v>
      </c>
      <c r="M410" s="257">
        <f>G410*(1+L410/100)</f>
        <v>0</v>
      </c>
      <c r="N410" s="255">
        <v>0</v>
      </c>
      <c r="O410" s="255">
        <f>ROUND(E410*N410,2)</f>
        <v>0</v>
      </c>
      <c r="P410" s="255">
        <v>0</v>
      </c>
      <c r="Q410" s="255">
        <f>ROUND(E410*P410,2)</f>
        <v>0</v>
      </c>
      <c r="R410" s="257"/>
      <c r="S410" s="257" t="s">
        <v>141</v>
      </c>
      <c r="T410" s="258" t="s">
        <v>141</v>
      </c>
      <c r="U410" s="231">
        <v>2.0089999999999999</v>
      </c>
      <c r="V410" s="231">
        <f>ROUND(E410*U410,2)</f>
        <v>21.13</v>
      </c>
      <c r="W410" s="231"/>
      <c r="X410" s="231" t="s">
        <v>363</v>
      </c>
      <c r="Y410" s="231" t="s">
        <v>144</v>
      </c>
      <c r="Z410" s="211"/>
      <c r="AA410" s="211"/>
      <c r="AB410" s="211"/>
      <c r="AC410" s="211"/>
      <c r="AD410" s="211"/>
      <c r="AE410" s="211"/>
      <c r="AF410" s="211"/>
      <c r="AG410" s="211" t="s">
        <v>364</v>
      </c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5">
      <c r="A411" s="252">
        <v>94</v>
      </c>
      <c r="B411" s="253" t="s">
        <v>551</v>
      </c>
      <c r="C411" s="263" t="s">
        <v>552</v>
      </c>
      <c r="D411" s="254" t="s">
        <v>362</v>
      </c>
      <c r="E411" s="255">
        <v>10.5159</v>
      </c>
      <c r="F411" s="256"/>
      <c r="G411" s="257">
        <f>ROUND(E411*F411,2)</f>
        <v>0</v>
      </c>
      <c r="H411" s="256"/>
      <c r="I411" s="257">
        <f>ROUND(E411*H411,2)</f>
        <v>0</v>
      </c>
      <c r="J411" s="256"/>
      <c r="K411" s="257">
        <f>ROUND(E411*J411,2)</f>
        <v>0</v>
      </c>
      <c r="L411" s="257">
        <v>21</v>
      </c>
      <c r="M411" s="257">
        <f>G411*(1+L411/100)</f>
        <v>0</v>
      </c>
      <c r="N411" s="255">
        <v>0</v>
      </c>
      <c r="O411" s="255">
        <f>ROUND(E411*N411,2)</f>
        <v>0</v>
      </c>
      <c r="P411" s="255">
        <v>0</v>
      </c>
      <c r="Q411" s="255">
        <f>ROUND(E411*P411,2)</f>
        <v>0</v>
      </c>
      <c r="R411" s="257"/>
      <c r="S411" s="257" t="s">
        <v>141</v>
      </c>
      <c r="T411" s="258" t="s">
        <v>141</v>
      </c>
      <c r="U411" s="231">
        <v>0.95899999999999996</v>
      </c>
      <c r="V411" s="231">
        <f>ROUND(E411*U411,2)</f>
        <v>10.08</v>
      </c>
      <c r="W411" s="231"/>
      <c r="X411" s="231" t="s">
        <v>363</v>
      </c>
      <c r="Y411" s="231" t="s">
        <v>144</v>
      </c>
      <c r="Z411" s="211"/>
      <c r="AA411" s="211"/>
      <c r="AB411" s="211"/>
      <c r="AC411" s="211"/>
      <c r="AD411" s="211"/>
      <c r="AE411" s="211"/>
      <c r="AF411" s="211"/>
      <c r="AG411" s="211" t="s">
        <v>364</v>
      </c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5">
      <c r="A412" s="252">
        <v>95</v>
      </c>
      <c r="B412" s="253" t="s">
        <v>365</v>
      </c>
      <c r="C412" s="263" t="s">
        <v>366</v>
      </c>
      <c r="D412" s="254" t="s">
        <v>362</v>
      </c>
      <c r="E412" s="255">
        <v>10.5159</v>
      </c>
      <c r="F412" s="256"/>
      <c r="G412" s="257">
        <f>ROUND(E412*F412,2)</f>
        <v>0</v>
      </c>
      <c r="H412" s="256"/>
      <c r="I412" s="257">
        <f>ROUND(E412*H412,2)</f>
        <v>0</v>
      </c>
      <c r="J412" s="256"/>
      <c r="K412" s="257">
        <f>ROUND(E412*J412,2)</f>
        <v>0</v>
      </c>
      <c r="L412" s="257">
        <v>21</v>
      </c>
      <c r="M412" s="257">
        <f>G412*(1+L412/100)</f>
        <v>0</v>
      </c>
      <c r="N412" s="255">
        <v>0</v>
      </c>
      <c r="O412" s="255">
        <f>ROUND(E412*N412,2)</f>
        <v>0</v>
      </c>
      <c r="P412" s="255">
        <v>0</v>
      </c>
      <c r="Q412" s="255">
        <f>ROUND(E412*P412,2)</f>
        <v>0</v>
      </c>
      <c r="R412" s="257"/>
      <c r="S412" s="257" t="s">
        <v>141</v>
      </c>
      <c r="T412" s="258" t="s">
        <v>141</v>
      </c>
      <c r="U412" s="231">
        <v>0.49</v>
      </c>
      <c r="V412" s="231">
        <f>ROUND(E412*U412,2)</f>
        <v>5.15</v>
      </c>
      <c r="W412" s="231"/>
      <c r="X412" s="231" t="s">
        <v>363</v>
      </c>
      <c r="Y412" s="231" t="s">
        <v>144</v>
      </c>
      <c r="Z412" s="211"/>
      <c r="AA412" s="211"/>
      <c r="AB412" s="211"/>
      <c r="AC412" s="211"/>
      <c r="AD412" s="211"/>
      <c r="AE412" s="211"/>
      <c r="AF412" s="211"/>
      <c r="AG412" s="211" t="s">
        <v>364</v>
      </c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5">
      <c r="A413" s="252">
        <v>96</v>
      </c>
      <c r="B413" s="253" t="s">
        <v>367</v>
      </c>
      <c r="C413" s="263" t="s">
        <v>368</v>
      </c>
      <c r="D413" s="254" t="s">
        <v>362</v>
      </c>
      <c r="E413" s="255">
        <v>199.80201</v>
      </c>
      <c r="F413" s="256"/>
      <c r="G413" s="257">
        <f>ROUND(E413*F413,2)</f>
        <v>0</v>
      </c>
      <c r="H413" s="256"/>
      <c r="I413" s="257">
        <f>ROUND(E413*H413,2)</f>
        <v>0</v>
      </c>
      <c r="J413" s="256"/>
      <c r="K413" s="257">
        <f>ROUND(E413*J413,2)</f>
        <v>0</v>
      </c>
      <c r="L413" s="257">
        <v>21</v>
      </c>
      <c r="M413" s="257">
        <f>G413*(1+L413/100)</f>
        <v>0</v>
      </c>
      <c r="N413" s="255">
        <v>0</v>
      </c>
      <c r="O413" s="255">
        <f>ROUND(E413*N413,2)</f>
        <v>0</v>
      </c>
      <c r="P413" s="255">
        <v>0</v>
      </c>
      <c r="Q413" s="255">
        <f>ROUND(E413*P413,2)</f>
        <v>0</v>
      </c>
      <c r="R413" s="257"/>
      <c r="S413" s="257" t="s">
        <v>141</v>
      </c>
      <c r="T413" s="258" t="s">
        <v>141</v>
      </c>
      <c r="U413" s="231">
        <v>0</v>
      </c>
      <c r="V413" s="231">
        <f>ROUND(E413*U413,2)</f>
        <v>0</v>
      </c>
      <c r="W413" s="231"/>
      <c r="X413" s="231" t="s">
        <v>363</v>
      </c>
      <c r="Y413" s="231" t="s">
        <v>144</v>
      </c>
      <c r="Z413" s="211"/>
      <c r="AA413" s="211"/>
      <c r="AB413" s="211"/>
      <c r="AC413" s="211"/>
      <c r="AD413" s="211"/>
      <c r="AE413" s="211"/>
      <c r="AF413" s="211"/>
      <c r="AG413" s="211" t="s">
        <v>364</v>
      </c>
      <c r="AH413" s="211"/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5">
      <c r="A414" s="252">
        <v>97</v>
      </c>
      <c r="B414" s="253" t="s">
        <v>553</v>
      </c>
      <c r="C414" s="263" t="s">
        <v>554</v>
      </c>
      <c r="D414" s="254" t="s">
        <v>362</v>
      </c>
      <c r="E414" s="255">
        <v>10.5159</v>
      </c>
      <c r="F414" s="256"/>
      <c r="G414" s="257">
        <f>ROUND(E414*F414,2)</f>
        <v>0</v>
      </c>
      <c r="H414" s="256"/>
      <c r="I414" s="257">
        <f>ROUND(E414*H414,2)</f>
        <v>0</v>
      </c>
      <c r="J414" s="256"/>
      <c r="K414" s="257">
        <f>ROUND(E414*J414,2)</f>
        <v>0</v>
      </c>
      <c r="L414" s="257">
        <v>21</v>
      </c>
      <c r="M414" s="257">
        <f>G414*(1+L414/100)</f>
        <v>0</v>
      </c>
      <c r="N414" s="255">
        <v>0</v>
      </c>
      <c r="O414" s="255">
        <f>ROUND(E414*N414,2)</f>
        <v>0</v>
      </c>
      <c r="P414" s="255">
        <v>0</v>
      </c>
      <c r="Q414" s="255">
        <f>ROUND(E414*P414,2)</f>
        <v>0</v>
      </c>
      <c r="R414" s="257"/>
      <c r="S414" s="257" t="s">
        <v>141</v>
      </c>
      <c r="T414" s="258" t="s">
        <v>141</v>
      </c>
      <c r="U414" s="231">
        <v>0</v>
      </c>
      <c r="V414" s="231">
        <f>ROUND(E414*U414,2)</f>
        <v>0</v>
      </c>
      <c r="W414" s="231"/>
      <c r="X414" s="231" t="s">
        <v>363</v>
      </c>
      <c r="Y414" s="231" t="s">
        <v>144</v>
      </c>
      <c r="Z414" s="211"/>
      <c r="AA414" s="211"/>
      <c r="AB414" s="211"/>
      <c r="AC414" s="211"/>
      <c r="AD414" s="211"/>
      <c r="AE414" s="211"/>
      <c r="AF414" s="211"/>
      <c r="AG414" s="211" t="s">
        <v>364</v>
      </c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5">
      <c r="A415" s="252">
        <v>98</v>
      </c>
      <c r="B415" s="253" t="s">
        <v>555</v>
      </c>
      <c r="C415" s="263" t="s">
        <v>556</v>
      </c>
      <c r="D415" s="254" t="s">
        <v>362</v>
      </c>
      <c r="E415" s="255">
        <v>10.5159</v>
      </c>
      <c r="F415" s="256"/>
      <c r="G415" s="257">
        <f>ROUND(E415*F415,2)</f>
        <v>0</v>
      </c>
      <c r="H415" s="256"/>
      <c r="I415" s="257">
        <f>ROUND(E415*H415,2)</f>
        <v>0</v>
      </c>
      <c r="J415" s="256"/>
      <c r="K415" s="257">
        <f>ROUND(E415*J415,2)</f>
        <v>0</v>
      </c>
      <c r="L415" s="257">
        <v>21</v>
      </c>
      <c r="M415" s="257">
        <f>G415*(1+L415/100)</f>
        <v>0</v>
      </c>
      <c r="N415" s="255">
        <v>0</v>
      </c>
      <c r="O415" s="255">
        <f>ROUND(E415*N415,2)</f>
        <v>0</v>
      </c>
      <c r="P415" s="255">
        <v>0</v>
      </c>
      <c r="Q415" s="255">
        <f>ROUND(E415*P415,2)</f>
        <v>0</v>
      </c>
      <c r="R415" s="257"/>
      <c r="S415" s="257" t="s">
        <v>141</v>
      </c>
      <c r="T415" s="258" t="s">
        <v>141</v>
      </c>
      <c r="U415" s="231">
        <v>0.75</v>
      </c>
      <c r="V415" s="231">
        <f>ROUND(E415*U415,2)</f>
        <v>7.89</v>
      </c>
      <c r="W415" s="231"/>
      <c r="X415" s="231" t="s">
        <v>363</v>
      </c>
      <c r="Y415" s="231" t="s">
        <v>144</v>
      </c>
      <c r="Z415" s="211"/>
      <c r="AA415" s="211"/>
      <c r="AB415" s="211"/>
      <c r="AC415" s="211"/>
      <c r="AD415" s="211"/>
      <c r="AE415" s="211"/>
      <c r="AF415" s="211"/>
      <c r="AG415" s="211" t="s">
        <v>364</v>
      </c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5">
      <c r="A416" s="252">
        <v>99</v>
      </c>
      <c r="B416" s="253" t="s">
        <v>557</v>
      </c>
      <c r="C416" s="263" t="s">
        <v>558</v>
      </c>
      <c r="D416" s="254" t="s">
        <v>362</v>
      </c>
      <c r="E416" s="255">
        <v>52.579479999999997</v>
      </c>
      <c r="F416" s="256"/>
      <c r="G416" s="257">
        <f>ROUND(E416*F416,2)</f>
        <v>0</v>
      </c>
      <c r="H416" s="256"/>
      <c r="I416" s="257">
        <f>ROUND(E416*H416,2)</f>
        <v>0</v>
      </c>
      <c r="J416" s="256"/>
      <c r="K416" s="257">
        <f>ROUND(E416*J416,2)</f>
        <v>0</v>
      </c>
      <c r="L416" s="257">
        <v>21</v>
      </c>
      <c r="M416" s="257">
        <f>G416*(1+L416/100)</f>
        <v>0</v>
      </c>
      <c r="N416" s="255">
        <v>0</v>
      </c>
      <c r="O416" s="255">
        <f>ROUND(E416*N416,2)</f>
        <v>0</v>
      </c>
      <c r="P416" s="255">
        <v>0</v>
      </c>
      <c r="Q416" s="255">
        <f>ROUND(E416*P416,2)</f>
        <v>0</v>
      </c>
      <c r="R416" s="257"/>
      <c r="S416" s="257" t="s">
        <v>141</v>
      </c>
      <c r="T416" s="258" t="s">
        <v>141</v>
      </c>
      <c r="U416" s="231">
        <v>0.36</v>
      </c>
      <c r="V416" s="231">
        <f>ROUND(E416*U416,2)</f>
        <v>18.93</v>
      </c>
      <c r="W416" s="231"/>
      <c r="X416" s="231" t="s">
        <v>363</v>
      </c>
      <c r="Y416" s="231" t="s">
        <v>144</v>
      </c>
      <c r="Z416" s="211"/>
      <c r="AA416" s="211"/>
      <c r="AB416" s="211"/>
      <c r="AC416" s="211"/>
      <c r="AD416" s="211"/>
      <c r="AE416" s="211"/>
      <c r="AF416" s="211"/>
      <c r="AG416" s="211" t="s">
        <v>364</v>
      </c>
      <c r="AH416" s="211"/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5">
      <c r="A417" s="252">
        <v>100</v>
      </c>
      <c r="B417" s="253" t="s">
        <v>375</v>
      </c>
      <c r="C417" s="263" t="s">
        <v>376</v>
      </c>
      <c r="D417" s="254" t="s">
        <v>362</v>
      </c>
      <c r="E417" s="255">
        <v>10.5159</v>
      </c>
      <c r="F417" s="256"/>
      <c r="G417" s="257">
        <f>ROUND(E417*F417,2)</f>
        <v>0</v>
      </c>
      <c r="H417" s="256"/>
      <c r="I417" s="257">
        <f>ROUND(E417*H417,2)</f>
        <v>0</v>
      </c>
      <c r="J417" s="256"/>
      <c r="K417" s="257">
        <f>ROUND(E417*J417,2)</f>
        <v>0</v>
      </c>
      <c r="L417" s="257">
        <v>21</v>
      </c>
      <c r="M417" s="257">
        <f>G417*(1+L417/100)</f>
        <v>0</v>
      </c>
      <c r="N417" s="255">
        <v>0</v>
      </c>
      <c r="O417" s="255">
        <f>ROUND(E417*N417,2)</f>
        <v>0</v>
      </c>
      <c r="P417" s="255">
        <v>0</v>
      </c>
      <c r="Q417" s="255">
        <f>ROUND(E417*P417,2)</f>
        <v>0</v>
      </c>
      <c r="R417" s="257"/>
      <c r="S417" s="257" t="s">
        <v>141</v>
      </c>
      <c r="T417" s="258" t="s">
        <v>141</v>
      </c>
      <c r="U417" s="231">
        <v>6.0000000000000001E-3</v>
      </c>
      <c r="V417" s="231">
        <f>ROUND(E417*U417,2)</f>
        <v>0.06</v>
      </c>
      <c r="W417" s="231"/>
      <c r="X417" s="231" t="s">
        <v>363</v>
      </c>
      <c r="Y417" s="231" t="s">
        <v>144</v>
      </c>
      <c r="Z417" s="211"/>
      <c r="AA417" s="211"/>
      <c r="AB417" s="211"/>
      <c r="AC417" s="211"/>
      <c r="AD417" s="211"/>
      <c r="AE417" s="211"/>
      <c r="AF417" s="211"/>
      <c r="AG417" s="211" t="s">
        <v>364</v>
      </c>
      <c r="AH417" s="211"/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ht="13" x14ac:dyDescent="0.25">
      <c r="A418" s="214" t="s">
        <v>136</v>
      </c>
      <c r="B418" s="215" t="s">
        <v>99</v>
      </c>
      <c r="C418" s="266" t="s">
        <v>100</v>
      </c>
      <c r="D418" s="239"/>
      <c r="E418" s="240"/>
      <c r="F418" s="241"/>
      <c r="G418" s="241">
        <f>SUMIF(AG419:AG463,"&lt;&gt;NOR",G419:G463)</f>
        <v>0</v>
      </c>
      <c r="H418" s="241"/>
      <c r="I418" s="241">
        <f>SUM(I419:I463)</f>
        <v>0</v>
      </c>
      <c r="J418" s="241"/>
      <c r="K418" s="241">
        <f>SUM(K419:K463)</f>
        <v>0</v>
      </c>
      <c r="L418" s="241"/>
      <c r="M418" s="241">
        <f>SUM(M419:M463)</f>
        <v>0</v>
      </c>
      <c r="N418" s="240"/>
      <c r="O418" s="240">
        <f>SUM(O419:O463)</f>
        <v>0.62000000000000011</v>
      </c>
      <c r="P418" s="240"/>
      <c r="Q418" s="240">
        <f>SUM(Q419:Q463)</f>
        <v>0.60000000000000009</v>
      </c>
      <c r="R418" s="241"/>
      <c r="S418" s="241"/>
      <c r="T418" s="242"/>
      <c r="U418" s="232"/>
      <c r="V418" s="232">
        <f>SUM(V419:V463)</f>
        <v>114.67999999999996</v>
      </c>
      <c r="W418" s="232"/>
      <c r="X418" s="232"/>
      <c r="Y418" s="232"/>
      <c r="AG418" t="s">
        <v>137</v>
      </c>
    </row>
    <row r="419" spans="1:60" outlineLevel="1" x14ac:dyDescent="0.25">
      <c r="A419" s="228"/>
      <c r="B419" s="229"/>
      <c r="C419" s="262" t="s">
        <v>559</v>
      </c>
      <c r="D419" s="250"/>
      <c r="E419" s="250"/>
      <c r="F419" s="250"/>
      <c r="G419" s="250"/>
      <c r="H419" s="231"/>
      <c r="I419" s="231"/>
      <c r="J419" s="231"/>
      <c r="K419" s="231"/>
      <c r="L419" s="231"/>
      <c r="M419" s="231"/>
      <c r="N419" s="230"/>
      <c r="O419" s="230"/>
      <c r="P419" s="230"/>
      <c r="Q419" s="230"/>
      <c r="R419" s="231"/>
      <c r="S419" s="231"/>
      <c r="T419" s="231"/>
      <c r="U419" s="231"/>
      <c r="V419" s="231"/>
      <c r="W419" s="231"/>
      <c r="X419" s="231"/>
      <c r="Y419" s="231"/>
      <c r="Z419" s="211"/>
      <c r="AA419" s="211"/>
      <c r="AB419" s="211"/>
      <c r="AC419" s="211"/>
      <c r="AD419" s="211"/>
      <c r="AE419" s="211"/>
      <c r="AF419" s="211"/>
      <c r="AG419" s="211" t="s">
        <v>147</v>
      </c>
      <c r="AH419" s="211"/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ht="20.5" outlineLevel="2" x14ac:dyDescent="0.25">
      <c r="A420" s="228"/>
      <c r="B420" s="229"/>
      <c r="C420" s="264" t="s">
        <v>560</v>
      </c>
      <c r="D420" s="259"/>
      <c r="E420" s="259"/>
      <c r="F420" s="259"/>
      <c r="G420" s="259"/>
      <c r="H420" s="231"/>
      <c r="I420" s="231"/>
      <c r="J420" s="231"/>
      <c r="K420" s="231"/>
      <c r="L420" s="231"/>
      <c r="M420" s="231"/>
      <c r="N420" s="230"/>
      <c r="O420" s="230"/>
      <c r="P420" s="230"/>
      <c r="Q420" s="230"/>
      <c r="R420" s="231"/>
      <c r="S420" s="231"/>
      <c r="T420" s="231"/>
      <c r="U420" s="231"/>
      <c r="V420" s="231"/>
      <c r="W420" s="231"/>
      <c r="X420" s="231"/>
      <c r="Y420" s="231"/>
      <c r="Z420" s="211"/>
      <c r="AA420" s="211"/>
      <c r="AB420" s="211"/>
      <c r="AC420" s="211"/>
      <c r="AD420" s="211"/>
      <c r="AE420" s="211"/>
      <c r="AF420" s="211"/>
      <c r="AG420" s="211" t="s">
        <v>147</v>
      </c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51" t="str">
        <f>C420</f>
        <v>dimenze všech prvků okapového systému nutno ověřit na stavbě, případně přizpůsobit stávajícímu bouranému okapovému systému</v>
      </c>
      <c r="BB420" s="211"/>
      <c r="BC420" s="211"/>
      <c r="BD420" s="211"/>
      <c r="BE420" s="211"/>
      <c r="BF420" s="211"/>
      <c r="BG420" s="211"/>
      <c r="BH420" s="211"/>
    </row>
    <row r="421" spans="1:60" ht="20" outlineLevel="1" x14ac:dyDescent="0.25">
      <c r="A421" s="243">
        <v>101</v>
      </c>
      <c r="B421" s="244" t="s">
        <v>561</v>
      </c>
      <c r="C421" s="261" t="s">
        <v>562</v>
      </c>
      <c r="D421" s="245" t="s">
        <v>287</v>
      </c>
      <c r="E421" s="246">
        <v>59</v>
      </c>
      <c r="F421" s="247"/>
      <c r="G421" s="248">
        <f>ROUND(E421*F421,2)</f>
        <v>0</v>
      </c>
      <c r="H421" s="247"/>
      <c r="I421" s="248">
        <f>ROUND(E421*H421,2)</f>
        <v>0</v>
      </c>
      <c r="J421" s="247"/>
      <c r="K421" s="248">
        <f>ROUND(E421*J421,2)</f>
        <v>0</v>
      </c>
      <c r="L421" s="248">
        <v>21</v>
      </c>
      <c r="M421" s="248">
        <f>G421*(1+L421/100)</f>
        <v>0</v>
      </c>
      <c r="N421" s="246">
        <v>4.4299999999999999E-3</v>
      </c>
      <c r="O421" s="246">
        <f>ROUND(E421*N421,2)</f>
        <v>0.26</v>
      </c>
      <c r="P421" s="246">
        <v>0</v>
      </c>
      <c r="Q421" s="246">
        <f>ROUND(E421*P421,2)</f>
        <v>0</v>
      </c>
      <c r="R421" s="248"/>
      <c r="S421" s="248" t="s">
        <v>157</v>
      </c>
      <c r="T421" s="249" t="s">
        <v>235</v>
      </c>
      <c r="U421" s="231">
        <v>0.38</v>
      </c>
      <c r="V421" s="231">
        <f>ROUND(E421*U421,2)</f>
        <v>22.42</v>
      </c>
      <c r="W421" s="231"/>
      <c r="X421" s="231" t="s">
        <v>178</v>
      </c>
      <c r="Y421" s="231" t="s">
        <v>144</v>
      </c>
      <c r="Z421" s="211"/>
      <c r="AA421" s="211"/>
      <c r="AB421" s="211"/>
      <c r="AC421" s="211"/>
      <c r="AD421" s="211"/>
      <c r="AE421" s="211"/>
      <c r="AF421" s="211"/>
      <c r="AG421" s="211" t="s">
        <v>179</v>
      </c>
      <c r="AH421" s="211"/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2" x14ac:dyDescent="0.25">
      <c r="A422" s="228"/>
      <c r="B422" s="229"/>
      <c r="C422" s="278" t="s">
        <v>563</v>
      </c>
      <c r="D422" s="272"/>
      <c r="E422" s="273">
        <v>59</v>
      </c>
      <c r="F422" s="231"/>
      <c r="G422" s="231"/>
      <c r="H422" s="231"/>
      <c r="I422" s="231"/>
      <c r="J422" s="231"/>
      <c r="K422" s="231"/>
      <c r="L422" s="231"/>
      <c r="M422" s="231"/>
      <c r="N422" s="230"/>
      <c r="O422" s="230"/>
      <c r="P422" s="230"/>
      <c r="Q422" s="230"/>
      <c r="R422" s="231"/>
      <c r="S422" s="231"/>
      <c r="T422" s="231"/>
      <c r="U422" s="231"/>
      <c r="V422" s="231"/>
      <c r="W422" s="231"/>
      <c r="X422" s="231"/>
      <c r="Y422" s="231"/>
      <c r="Z422" s="211"/>
      <c r="AA422" s="211"/>
      <c r="AB422" s="211"/>
      <c r="AC422" s="211"/>
      <c r="AD422" s="211"/>
      <c r="AE422" s="211"/>
      <c r="AF422" s="211"/>
      <c r="AG422" s="211" t="s">
        <v>181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5">
      <c r="A423" s="243">
        <v>102</v>
      </c>
      <c r="B423" s="244" t="s">
        <v>564</v>
      </c>
      <c r="C423" s="261" t="s">
        <v>565</v>
      </c>
      <c r="D423" s="245" t="s">
        <v>189</v>
      </c>
      <c r="E423" s="246">
        <v>1.9125000000000001</v>
      </c>
      <c r="F423" s="247"/>
      <c r="G423" s="248">
        <f>ROUND(E423*F423,2)</f>
        <v>0</v>
      </c>
      <c r="H423" s="247"/>
      <c r="I423" s="248">
        <f>ROUND(E423*H423,2)</f>
        <v>0</v>
      </c>
      <c r="J423" s="247"/>
      <c r="K423" s="248">
        <f>ROUND(E423*J423,2)</f>
        <v>0</v>
      </c>
      <c r="L423" s="248">
        <v>21</v>
      </c>
      <c r="M423" s="248">
        <f>G423*(1+L423/100)</f>
        <v>0</v>
      </c>
      <c r="N423" s="246">
        <v>7.77E-3</v>
      </c>
      <c r="O423" s="246">
        <f>ROUND(E423*N423,2)</f>
        <v>0.01</v>
      </c>
      <c r="P423" s="246">
        <v>0</v>
      </c>
      <c r="Q423" s="246">
        <f>ROUND(E423*P423,2)</f>
        <v>0</v>
      </c>
      <c r="R423" s="248"/>
      <c r="S423" s="248" t="s">
        <v>141</v>
      </c>
      <c r="T423" s="249" t="s">
        <v>141</v>
      </c>
      <c r="U423" s="231">
        <v>2.85</v>
      </c>
      <c r="V423" s="231">
        <f>ROUND(E423*U423,2)</f>
        <v>5.45</v>
      </c>
      <c r="W423" s="231"/>
      <c r="X423" s="231" t="s">
        <v>178</v>
      </c>
      <c r="Y423" s="231" t="s">
        <v>144</v>
      </c>
      <c r="Z423" s="211"/>
      <c r="AA423" s="211"/>
      <c r="AB423" s="211"/>
      <c r="AC423" s="211"/>
      <c r="AD423" s="211"/>
      <c r="AE423" s="211"/>
      <c r="AF423" s="211"/>
      <c r="AG423" s="211" t="s">
        <v>179</v>
      </c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2" x14ac:dyDescent="0.25">
      <c r="A424" s="228"/>
      <c r="B424" s="229"/>
      <c r="C424" s="278" t="s">
        <v>566</v>
      </c>
      <c r="D424" s="272"/>
      <c r="E424" s="273">
        <v>0.495</v>
      </c>
      <c r="F424" s="231"/>
      <c r="G424" s="231"/>
      <c r="H424" s="231"/>
      <c r="I424" s="231"/>
      <c r="J424" s="231"/>
      <c r="K424" s="231"/>
      <c r="L424" s="231"/>
      <c r="M424" s="231"/>
      <c r="N424" s="230"/>
      <c r="O424" s="230"/>
      <c r="P424" s="230"/>
      <c r="Q424" s="230"/>
      <c r="R424" s="231"/>
      <c r="S424" s="231"/>
      <c r="T424" s="231"/>
      <c r="U424" s="231"/>
      <c r="V424" s="231"/>
      <c r="W424" s="231"/>
      <c r="X424" s="231"/>
      <c r="Y424" s="231"/>
      <c r="Z424" s="211"/>
      <c r="AA424" s="211"/>
      <c r="AB424" s="211"/>
      <c r="AC424" s="211"/>
      <c r="AD424" s="211"/>
      <c r="AE424" s="211"/>
      <c r="AF424" s="211"/>
      <c r="AG424" s="211" t="s">
        <v>181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3" x14ac:dyDescent="0.25">
      <c r="A425" s="228"/>
      <c r="B425" s="229"/>
      <c r="C425" s="278" t="s">
        <v>567</v>
      </c>
      <c r="D425" s="272"/>
      <c r="E425" s="273">
        <v>1.0125</v>
      </c>
      <c r="F425" s="231"/>
      <c r="G425" s="231"/>
      <c r="H425" s="231"/>
      <c r="I425" s="231"/>
      <c r="J425" s="231"/>
      <c r="K425" s="231"/>
      <c r="L425" s="231"/>
      <c r="M425" s="231"/>
      <c r="N425" s="230"/>
      <c r="O425" s="230"/>
      <c r="P425" s="230"/>
      <c r="Q425" s="230"/>
      <c r="R425" s="231"/>
      <c r="S425" s="231"/>
      <c r="T425" s="231"/>
      <c r="U425" s="231"/>
      <c r="V425" s="231"/>
      <c r="W425" s="231"/>
      <c r="X425" s="231"/>
      <c r="Y425" s="231"/>
      <c r="Z425" s="211"/>
      <c r="AA425" s="211"/>
      <c r="AB425" s="211"/>
      <c r="AC425" s="211"/>
      <c r="AD425" s="211"/>
      <c r="AE425" s="211"/>
      <c r="AF425" s="211"/>
      <c r="AG425" s="211" t="s">
        <v>181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3" x14ac:dyDescent="0.25">
      <c r="A426" s="228"/>
      <c r="B426" s="229"/>
      <c r="C426" s="278" t="s">
        <v>568</v>
      </c>
      <c r="D426" s="272"/>
      <c r="E426" s="273">
        <v>0.40500000000000003</v>
      </c>
      <c r="F426" s="231"/>
      <c r="G426" s="231"/>
      <c r="H426" s="231"/>
      <c r="I426" s="231"/>
      <c r="J426" s="231"/>
      <c r="K426" s="231"/>
      <c r="L426" s="231"/>
      <c r="M426" s="231"/>
      <c r="N426" s="230"/>
      <c r="O426" s="230"/>
      <c r="P426" s="230"/>
      <c r="Q426" s="230"/>
      <c r="R426" s="231"/>
      <c r="S426" s="231"/>
      <c r="T426" s="231"/>
      <c r="U426" s="231"/>
      <c r="V426" s="231"/>
      <c r="W426" s="231"/>
      <c r="X426" s="231"/>
      <c r="Y426" s="231"/>
      <c r="Z426" s="211"/>
      <c r="AA426" s="211"/>
      <c r="AB426" s="211"/>
      <c r="AC426" s="211"/>
      <c r="AD426" s="211"/>
      <c r="AE426" s="211"/>
      <c r="AF426" s="211"/>
      <c r="AG426" s="211" t="s">
        <v>181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5">
      <c r="A427" s="243">
        <v>103</v>
      </c>
      <c r="B427" s="244" t="s">
        <v>569</v>
      </c>
      <c r="C427" s="261" t="s">
        <v>570</v>
      </c>
      <c r="D427" s="245" t="s">
        <v>287</v>
      </c>
      <c r="E427" s="246">
        <v>59</v>
      </c>
      <c r="F427" s="247"/>
      <c r="G427" s="248">
        <f>ROUND(E427*F427,2)</f>
        <v>0</v>
      </c>
      <c r="H427" s="247"/>
      <c r="I427" s="248">
        <f>ROUND(E427*H427,2)</f>
        <v>0</v>
      </c>
      <c r="J427" s="247"/>
      <c r="K427" s="248">
        <f>ROUND(E427*J427,2)</f>
        <v>0</v>
      </c>
      <c r="L427" s="248">
        <v>21</v>
      </c>
      <c r="M427" s="248">
        <f>G427*(1+L427/100)</f>
        <v>0</v>
      </c>
      <c r="N427" s="246">
        <v>3.2799999999999999E-3</v>
      </c>
      <c r="O427" s="246">
        <f>ROUND(E427*N427,2)</f>
        <v>0.19</v>
      </c>
      <c r="P427" s="246">
        <v>0</v>
      </c>
      <c r="Q427" s="246">
        <f>ROUND(E427*P427,2)</f>
        <v>0</v>
      </c>
      <c r="R427" s="248"/>
      <c r="S427" s="248" t="s">
        <v>141</v>
      </c>
      <c r="T427" s="249" t="s">
        <v>141</v>
      </c>
      <c r="U427" s="231">
        <v>0.56000000000000005</v>
      </c>
      <c r="V427" s="231">
        <f>ROUND(E427*U427,2)</f>
        <v>33.04</v>
      </c>
      <c r="W427" s="231"/>
      <c r="X427" s="231" t="s">
        <v>178</v>
      </c>
      <c r="Y427" s="231" t="s">
        <v>144</v>
      </c>
      <c r="Z427" s="211"/>
      <c r="AA427" s="211"/>
      <c r="AB427" s="211"/>
      <c r="AC427" s="211"/>
      <c r="AD427" s="211"/>
      <c r="AE427" s="211"/>
      <c r="AF427" s="211"/>
      <c r="AG427" s="211" t="s">
        <v>179</v>
      </c>
      <c r="AH427" s="211"/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2" x14ac:dyDescent="0.25">
      <c r="A428" s="228"/>
      <c r="B428" s="229"/>
      <c r="C428" s="262" t="s">
        <v>571</v>
      </c>
      <c r="D428" s="250"/>
      <c r="E428" s="250"/>
      <c r="F428" s="250"/>
      <c r="G428" s="250"/>
      <c r="H428" s="231"/>
      <c r="I428" s="231"/>
      <c r="J428" s="231"/>
      <c r="K428" s="231"/>
      <c r="L428" s="231"/>
      <c r="M428" s="231"/>
      <c r="N428" s="230"/>
      <c r="O428" s="230"/>
      <c r="P428" s="230"/>
      <c r="Q428" s="230"/>
      <c r="R428" s="231"/>
      <c r="S428" s="231"/>
      <c r="T428" s="231"/>
      <c r="U428" s="231"/>
      <c r="V428" s="231"/>
      <c r="W428" s="231"/>
      <c r="X428" s="231"/>
      <c r="Y428" s="231"/>
      <c r="Z428" s="211"/>
      <c r="AA428" s="211"/>
      <c r="AB428" s="211"/>
      <c r="AC428" s="211"/>
      <c r="AD428" s="211"/>
      <c r="AE428" s="211"/>
      <c r="AF428" s="211"/>
      <c r="AG428" s="211" t="s">
        <v>147</v>
      </c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3" x14ac:dyDescent="0.25">
      <c r="A429" s="228"/>
      <c r="B429" s="229"/>
      <c r="C429" s="264" t="s">
        <v>572</v>
      </c>
      <c r="D429" s="259"/>
      <c r="E429" s="259"/>
      <c r="F429" s="259"/>
      <c r="G429" s="259"/>
      <c r="H429" s="231"/>
      <c r="I429" s="231"/>
      <c r="J429" s="231"/>
      <c r="K429" s="231"/>
      <c r="L429" s="231"/>
      <c r="M429" s="231"/>
      <c r="N429" s="230"/>
      <c r="O429" s="230"/>
      <c r="P429" s="230"/>
      <c r="Q429" s="230"/>
      <c r="R429" s="231"/>
      <c r="S429" s="231"/>
      <c r="T429" s="231"/>
      <c r="U429" s="231"/>
      <c r="V429" s="231"/>
      <c r="W429" s="231"/>
      <c r="X429" s="231"/>
      <c r="Y429" s="231"/>
      <c r="Z429" s="211"/>
      <c r="AA429" s="211"/>
      <c r="AB429" s="211"/>
      <c r="AC429" s="211"/>
      <c r="AD429" s="211"/>
      <c r="AE429" s="211"/>
      <c r="AF429" s="211"/>
      <c r="AG429" s="211" t="s">
        <v>147</v>
      </c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2" x14ac:dyDescent="0.25">
      <c r="A430" s="228"/>
      <c r="B430" s="229"/>
      <c r="C430" s="278" t="s">
        <v>563</v>
      </c>
      <c r="D430" s="272"/>
      <c r="E430" s="273">
        <v>59</v>
      </c>
      <c r="F430" s="231"/>
      <c r="G430" s="231"/>
      <c r="H430" s="231"/>
      <c r="I430" s="231"/>
      <c r="J430" s="231"/>
      <c r="K430" s="231"/>
      <c r="L430" s="231"/>
      <c r="M430" s="231"/>
      <c r="N430" s="230"/>
      <c r="O430" s="230"/>
      <c r="P430" s="230"/>
      <c r="Q430" s="230"/>
      <c r="R430" s="231"/>
      <c r="S430" s="231"/>
      <c r="T430" s="231"/>
      <c r="U430" s="231"/>
      <c r="V430" s="231"/>
      <c r="W430" s="231"/>
      <c r="X430" s="231"/>
      <c r="Y430" s="231"/>
      <c r="Z430" s="211"/>
      <c r="AA430" s="211"/>
      <c r="AB430" s="211"/>
      <c r="AC430" s="211"/>
      <c r="AD430" s="211"/>
      <c r="AE430" s="211"/>
      <c r="AF430" s="211"/>
      <c r="AG430" s="211" t="s">
        <v>181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5">
      <c r="A431" s="252">
        <v>104</v>
      </c>
      <c r="B431" s="253" t="s">
        <v>573</v>
      </c>
      <c r="C431" s="263" t="s">
        <v>574</v>
      </c>
      <c r="D431" s="254" t="s">
        <v>177</v>
      </c>
      <c r="E431" s="255">
        <v>3</v>
      </c>
      <c r="F431" s="256"/>
      <c r="G431" s="257">
        <f>ROUND(E431*F431,2)</f>
        <v>0</v>
      </c>
      <c r="H431" s="256"/>
      <c r="I431" s="257">
        <f>ROUND(E431*H431,2)</f>
        <v>0</v>
      </c>
      <c r="J431" s="256"/>
      <c r="K431" s="257">
        <f>ROUND(E431*J431,2)</f>
        <v>0</v>
      </c>
      <c r="L431" s="257">
        <v>21</v>
      </c>
      <c r="M431" s="257">
        <f>G431*(1+L431/100)</f>
        <v>0</v>
      </c>
      <c r="N431" s="255">
        <v>5.0400000000000002E-3</v>
      </c>
      <c r="O431" s="255">
        <f>ROUND(E431*N431,2)</f>
        <v>0.02</v>
      </c>
      <c r="P431" s="255">
        <v>0</v>
      </c>
      <c r="Q431" s="255">
        <f>ROUND(E431*P431,2)</f>
        <v>0</v>
      </c>
      <c r="R431" s="257"/>
      <c r="S431" s="257" t="s">
        <v>141</v>
      </c>
      <c r="T431" s="258" t="s">
        <v>141</v>
      </c>
      <c r="U431" s="231">
        <v>1.0510999999999999</v>
      </c>
      <c r="V431" s="231">
        <f>ROUND(E431*U431,2)</f>
        <v>3.15</v>
      </c>
      <c r="W431" s="231"/>
      <c r="X431" s="231" t="s">
        <v>178</v>
      </c>
      <c r="Y431" s="231" t="s">
        <v>144</v>
      </c>
      <c r="Z431" s="211"/>
      <c r="AA431" s="211"/>
      <c r="AB431" s="211"/>
      <c r="AC431" s="211"/>
      <c r="AD431" s="211"/>
      <c r="AE431" s="211"/>
      <c r="AF431" s="211"/>
      <c r="AG431" s="211" t="s">
        <v>179</v>
      </c>
      <c r="AH431" s="211"/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ht="20" outlineLevel="1" x14ac:dyDescent="0.25">
      <c r="A432" s="243">
        <v>105</v>
      </c>
      <c r="B432" s="244" t="s">
        <v>575</v>
      </c>
      <c r="C432" s="261" t="s">
        <v>576</v>
      </c>
      <c r="D432" s="245" t="s">
        <v>177</v>
      </c>
      <c r="E432" s="246">
        <v>2</v>
      </c>
      <c r="F432" s="247"/>
      <c r="G432" s="248">
        <f>ROUND(E432*F432,2)</f>
        <v>0</v>
      </c>
      <c r="H432" s="247"/>
      <c r="I432" s="248">
        <f>ROUND(E432*H432,2)</f>
        <v>0</v>
      </c>
      <c r="J432" s="247"/>
      <c r="K432" s="248">
        <f>ROUND(E432*J432,2)</f>
        <v>0</v>
      </c>
      <c r="L432" s="248">
        <v>21</v>
      </c>
      <c r="M432" s="248">
        <f>G432*(1+L432/100)</f>
        <v>0</v>
      </c>
      <c r="N432" s="246">
        <v>2.009E-2</v>
      </c>
      <c r="O432" s="246">
        <f>ROUND(E432*N432,2)</f>
        <v>0.04</v>
      </c>
      <c r="P432" s="246">
        <v>0</v>
      </c>
      <c r="Q432" s="246">
        <f>ROUND(E432*P432,2)</f>
        <v>0</v>
      </c>
      <c r="R432" s="248"/>
      <c r="S432" s="248" t="s">
        <v>157</v>
      </c>
      <c r="T432" s="249" t="s">
        <v>235</v>
      </c>
      <c r="U432" s="231">
        <v>3.4</v>
      </c>
      <c r="V432" s="231">
        <f>ROUND(E432*U432,2)</f>
        <v>6.8</v>
      </c>
      <c r="W432" s="231"/>
      <c r="X432" s="231" t="s">
        <v>178</v>
      </c>
      <c r="Y432" s="231" t="s">
        <v>144</v>
      </c>
      <c r="Z432" s="211"/>
      <c r="AA432" s="211"/>
      <c r="AB432" s="211"/>
      <c r="AC432" s="211"/>
      <c r="AD432" s="211"/>
      <c r="AE432" s="211"/>
      <c r="AF432" s="211"/>
      <c r="AG432" s="211" t="s">
        <v>179</v>
      </c>
      <c r="AH432" s="211"/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2" x14ac:dyDescent="0.25">
      <c r="A433" s="228"/>
      <c r="B433" s="229"/>
      <c r="C433" s="278" t="s">
        <v>577</v>
      </c>
      <c r="D433" s="272"/>
      <c r="E433" s="273">
        <v>2</v>
      </c>
      <c r="F433" s="231"/>
      <c r="G433" s="231"/>
      <c r="H433" s="231"/>
      <c r="I433" s="231"/>
      <c r="J433" s="231"/>
      <c r="K433" s="231"/>
      <c r="L433" s="231"/>
      <c r="M433" s="231"/>
      <c r="N433" s="230"/>
      <c r="O433" s="230"/>
      <c r="P433" s="230"/>
      <c r="Q433" s="230"/>
      <c r="R433" s="231"/>
      <c r="S433" s="231"/>
      <c r="T433" s="231"/>
      <c r="U433" s="231"/>
      <c r="V433" s="231"/>
      <c r="W433" s="231"/>
      <c r="X433" s="231"/>
      <c r="Y433" s="231"/>
      <c r="Z433" s="211"/>
      <c r="AA433" s="211"/>
      <c r="AB433" s="211"/>
      <c r="AC433" s="211"/>
      <c r="AD433" s="211"/>
      <c r="AE433" s="211"/>
      <c r="AF433" s="211"/>
      <c r="AG433" s="211" t="s">
        <v>181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ht="20" outlineLevel="1" x14ac:dyDescent="0.25">
      <c r="A434" s="243">
        <v>106</v>
      </c>
      <c r="B434" s="244" t="s">
        <v>578</v>
      </c>
      <c r="C434" s="261" t="s">
        <v>579</v>
      </c>
      <c r="D434" s="245" t="s">
        <v>189</v>
      </c>
      <c r="E434" s="246">
        <v>0.65</v>
      </c>
      <c r="F434" s="247"/>
      <c r="G434" s="248">
        <f>ROUND(E434*F434,2)</f>
        <v>0</v>
      </c>
      <c r="H434" s="247"/>
      <c r="I434" s="248">
        <f>ROUND(E434*H434,2)</f>
        <v>0</v>
      </c>
      <c r="J434" s="247"/>
      <c r="K434" s="248">
        <f>ROUND(E434*J434,2)</f>
        <v>0</v>
      </c>
      <c r="L434" s="248">
        <v>21</v>
      </c>
      <c r="M434" s="248">
        <f>G434*(1+L434/100)</f>
        <v>0</v>
      </c>
      <c r="N434" s="246">
        <v>5.77E-3</v>
      </c>
      <c r="O434" s="246">
        <f>ROUND(E434*N434,2)</f>
        <v>0</v>
      </c>
      <c r="P434" s="246">
        <v>0</v>
      </c>
      <c r="Q434" s="246">
        <f>ROUND(E434*P434,2)</f>
        <v>0</v>
      </c>
      <c r="R434" s="248"/>
      <c r="S434" s="248" t="s">
        <v>141</v>
      </c>
      <c r="T434" s="249" t="s">
        <v>141</v>
      </c>
      <c r="U434" s="231">
        <v>1.32</v>
      </c>
      <c r="V434" s="231">
        <f>ROUND(E434*U434,2)</f>
        <v>0.86</v>
      </c>
      <c r="W434" s="231"/>
      <c r="X434" s="231" t="s">
        <v>178</v>
      </c>
      <c r="Y434" s="231" t="s">
        <v>144</v>
      </c>
      <c r="Z434" s="211"/>
      <c r="AA434" s="211"/>
      <c r="AB434" s="211"/>
      <c r="AC434" s="211"/>
      <c r="AD434" s="211"/>
      <c r="AE434" s="211"/>
      <c r="AF434" s="211"/>
      <c r="AG434" s="211" t="s">
        <v>179</v>
      </c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2" x14ac:dyDescent="0.25">
      <c r="A435" s="228"/>
      <c r="B435" s="229"/>
      <c r="C435" s="278" t="s">
        <v>580</v>
      </c>
      <c r="D435" s="272"/>
      <c r="E435" s="273">
        <v>0.65</v>
      </c>
      <c r="F435" s="231"/>
      <c r="G435" s="231"/>
      <c r="H435" s="231"/>
      <c r="I435" s="231"/>
      <c r="J435" s="231"/>
      <c r="K435" s="231"/>
      <c r="L435" s="231"/>
      <c r="M435" s="231"/>
      <c r="N435" s="230"/>
      <c r="O435" s="230"/>
      <c r="P435" s="230"/>
      <c r="Q435" s="230"/>
      <c r="R435" s="231"/>
      <c r="S435" s="231"/>
      <c r="T435" s="231"/>
      <c r="U435" s="231"/>
      <c r="V435" s="231"/>
      <c r="W435" s="231"/>
      <c r="X435" s="231"/>
      <c r="Y435" s="231"/>
      <c r="Z435" s="211"/>
      <c r="AA435" s="211"/>
      <c r="AB435" s="211"/>
      <c r="AC435" s="211"/>
      <c r="AD435" s="211"/>
      <c r="AE435" s="211"/>
      <c r="AF435" s="211"/>
      <c r="AG435" s="211" t="s">
        <v>181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5">
      <c r="A436" s="243">
        <v>107</v>
      </c>
      <c r="B436" s="244" t="s">
        <v>581</v>
      </c>
      <c r="C436" s="261" t="s">
        <v>582</v>
      </c>
      <c r="D436" s="245" t="s">
        <v>287</v>
      </c>
      <c r="E436" s="246">
        <v>14</v>
      </c>
      <c r="F436" s="247"/>
      <c r="G436" s="248">
        <f>ROUND(E436*F436,2)</f>
        <v>0</v>
      </c>
      <c r="H436" s="247"/>
      <c r="I436" s="248">
        <f>ROUND(E436*H436,2)</f>
        <v>0</v>
      </c>
      <c r="J436" s="247"/>
      <c r="K436" s="248">
        <f>ROUND(E436*J436,2)</f>
        <v>0</v>
      </c>
      <c r="L436" s="248">
        <v>21</v>
      </c>
      <c r="M436" s="248">
        <f>G436*(1+L436/100)</f>
        <v>0</v>
      </c>
      <c r="N436" s="246">
        <v>3.15E-3</v>
      </c>
      <c r="O436" s="246">
        <f>ROUND(E436*N436,2)</f>
        <v>0.04</v>
      </c>
      <c r="P436" s="246">
        <v>0</v>
      </c>
      <c r="Q436" s="246">
        <f>ROUND(E436*P436,2)</f>
        <v>0</v>
      </c>
      <c r="R436" s="248"/>
      <c r="S436" s="248" t="s">
        <v>141</v>
      </c>
      <c r="T436" s="249" t="s">
        <v>141</v>
      </c>
      <c r="U436" s="231">
        <v>0.3</v>
      </c>
      <c r="V436" s="231">
        <f>ROUND(E436*U436,2)</f>
        <v>4.2</v>
      </c>
      <c r="W436" s="231"/>
      <c r="X436" s="231" t="s">
        <v>178</v>
      </c>
      <c r="Y436" s="231" t="s">
        <v>144</v>
      </c>
      <c r="Z436" s="211"/>
      <c r="AA436" s="211"/>
      <c r="AB436" s="211"/>
      <c r="AC436" s="211"/>
      <c r="AD436" s="211"/>
      <c r="AE436" s="211"/>
      <c r="AF436" s="211"/>
      <c r="AG436" s="211" t="s">
        <v>179</v>
      </c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2" x14ac:dyDescent="0.25">
      <c r="A437" s="228"/>
      <c r="B437" s="229"/>
      <c r="C437" s="278" t="s">
        <v>583</v>
      </c>
      <c r="D437" s="272"/>
      <c r="E437" s="273">
        <v>14</v>
      </c>
      <c r="F437" s="231"/>
      <c r="G437" s="231"/>
      <c r="H437" s="231"/>
      <c r="I437" s="231"/>
      <c r="J437" s="231"/>
      <c r="K437" s="231"/>
      <c r="L437" s="231"/>
      <c r="M437" s="231"/>
      <c r="N437" s="230"/>
      <c r="O437" s="230"/>
      <c r="P437" s="230"/>
      <c r="Q437" s="230"/>
      <c r="R437" s="231"/>
      <c r="S437" s="231"/>
      <c r="T437" s="231"/>
      <c r="U437" s="231"/>
      <c r="V437" s="231"/>
      <c r="W437" s="231"/>
      <c r="X437" s="231"/>
      <c r="Y437" s="231"/>
      <c r="Z437" s="211"/>
      <c r="AA437" s="211"/>
      <c r="AB437" s="211"/>
      <c r="AC437" s="211"/>
      <c r="AD437" s="211"/>
      <c r="AE437" s="211"/>
      <c r="AF437" s="211"/>
      <c r="AG437" s="211" t="s">
        <v>181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5">
      <c r="A438" s="243">
        <v>108</v>
      </c>
      <c r="B438" s="244" t="s">
        <v>584</v>
      </c>
      <c r="C438" s="261" t="s">
        <v>585</v>
      </c>
      <c r="D438" s="245" t="s">
        <v>287</v>
      </c>
      <c r="E438" s="246">
        <v>22.5</v>
      </c>
      <c r="F438" s="247"/>
      <c r="G438" s="248">
        <f>ROUND(E438*F438,2)</f>
        <v>0</v>
      </c>
      <c r="H438" s="247"/>
      <c r="I438" s="248">
        <f>ROUND(E438*H438,2)</f>
        <v>0</v>
      </c>
      <c r="J438" s="247"/>
      <c r="K438" s="248">
        <f>ROUND(E438*J438,2)</f>
        <v>0</v>
      </c>
      <c r="L438" s="248">
        <v>21</v>
      </c>
      <c r="M438" s="248">
        <f>G438*(1+L438/100)</f>
        <v>0</v>
      </c>
      <c r="N438" s="246">
        <v>2.8400000000000001E-3</v>
      </c>
      <c r="O438" s="246">
        <f>ROUND(E438*N438,2)</f>
        <v>0.06</v>
      </c>
      <c r="P438" s="246">
        <v>0</v>
      </c>
      <c r="Q438" s="246">
        <f>ROUND(E438*P438,2)</f>
        <v>0</v>
      </c>
      <c r="R438" s="248"/>
      <c r="S438" s="248" t="s">
        <v>141</v>
      </c>
      <c r="T438" s="249" t="s">
        <v>141</v>
      </c>
      <c r="U438" s="231">
        <v>0.55000000000000004</v>
      </c>
      <c r="V438" s="231">
        <f>ROUND(E438*U438,2)</f>
        <v>12.38</v>
      </c>
      <c r="W438" s="231"/>
      <c r="X438" s="231" t="s">
        <v>178</v>
      </c>
      <c r="Y438" s="231" t="s">
        <v>144</v>
      </c>
      <c r="Z438" s="211"/>
      <c r="AA438" s="211"/>
      <c r="AB438" s="211"/>
      <c r="AC438" s="211"/>
      <c r="AD438" s="211"/>
      <c r="AE438" s="211"/>
      <c r="AF438" s="211"/>
      <c r="AG438" s="211" t="s">
        <v>179</v>
      </c>
      <c r="AH438" s="211"/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ht="20.5" outlineLevel="2" x14ac:dyDescent="0.25">
      <c r="A439" s="228"/>
      <c r="B439" s="229"/>
      <c r="C439" s="262" t="s">
        <v>586</v>
      </c>
      <c r="D439" s="250"/>
      <c r="E439" s="250"/>
      <c r="F439" s="250"/>
      <c r="G439" s="250"/>
      <c r="H439" s="231"/>
      <c r="I439" s="231"/>
      <c r="J439" s="231"/>
      <c r="K439" s="231"/>
      <c r="L439" s="231"/>
      <c r="M439" s="231"/>
      <c r="N439" s="230"/>
      <c r="O439" s="230"/>
      <c r="P439" s="230"/>
      <c r="Q439" s="230"/>
      <c r="R439" s="231"/>
      <c r="S439" s="231"/>
      <c r="T439" s="231"/>
      <c r="U439" s="231"/>
      <c r="V439" s="231"/>
      <c r="W439" s="231"/>
      <c r="X439" s="231"/>
      <c r="Y439" s="231"/>
      <c r="Z439" s="211"/>
      <c r="AA439" s="211"/>
      <c r="AB439" s="211"/>
      <c r="AC439" s="211"/>
      <c r="AD439" s="211"/>
      <c r="AE439" s="211"/>
      <c r="AF439" s="211"/>
      <c r="AG439" s="211" t="s">
        <v>147</v>
      </c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51" t="str">
        <f>C439</f>
        <v>Položka je kalkulována včetně nákladů na dodání zděří, manžet, odboček, kolen, odskoků, výpustí vody a přechodových kusů.</v>
      </c>
      <c r="BB439" s="211"/>
      <c r="BC439" s="211"/>
      <c r="BD439" s="211"/>
      <c r="BE439" s="211"/>
      <c r="BF439" s="211"/>
      <c r="BG439" s="211"/>
      <c r="BH439" s="211"/>
    </row>
    <row r="440" spans="1:60" outlineLevel="2" x14ac:dyDescent="0.25">
      <c r="A440" s="228"/>
      <c r="B440" s="229"/>
      <c r="C440" s="278" t="s">
        <v>587</v>
      </c>
      <c r="D440" s="272"/>
      <c r="E440" s="273">
        <v>22.5</v>
      </c>
      <c r="F440" s="231"/>
      <c r="G440" s="231"/>
      <c r="H440" s="231"/>
      <c r="I440" s="231"/>
      <c r="J440" s="231"/>
      <c r="K440" s="231"/>
      <c r="L440" s="231"/>
      <c r="M440" s="231"/>
      <c r="N440" s="230"/>
      <c r="O440" s="230"/>
      <c r="P440" s="230"/>
      <c r="Q440" s="230"/>
      <c r="R440" s="231"/>
      <c r="S440" s="231"/>
      <c r="T440" s="231"/>
      <c r="U440" s="231"/>
      <c r="V440" s="231"/>
      <c r="W440" s="231"/>
      <c r="X440" s="231"/>
      <c r="Y440" s="231"/>
      <c r="Z440" s="211"/>
      <c r="AA440" s="211"/>
      <c r="AB440" s="211"/>
      <c r="AC440" s="211"/>
      <c r="AD440" s="211"/>
      <c r="AE440" s="211"/>
      <c r="AF440" s="211"/>
      <c r="AG440" s="211" t="s">
        <v>181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5">
      <c r="A441" s="243">
        <v>109</v>
      </c>
      <c r="B441" s="244" t="s">
        <v>588</v>
      </c>
      <c r="C441" s="261" t="s">
        <v>589</v>
      </c>
      <c r="D441" s="245" t="s">
        <v>287</v>
      </c>
      <c r="E441" s="246">
        <v>59</v>
      </c>
      <c r="F441" s="247"/>
      <c r="G441" s="248">
        <f>ROUND(E441*F441,2)</f>
        <v>0</v>
      </c>
      <c r="H441" s="247"/>
      <c r="I441" s="248">
        <f>ROUND(E441*H441,2)</f>
        <v>0</v>
      </c>
      <c r="J441" s="247"/>
      <c r="K441" s="248">
        <f>ROUND(E441*J441,2)</f>
        <v>0</v>
      </c>
      <c r="L441" s="248">
        <v>21</v>
      </c>
      <c r="M441" s="248">
        <f>G441*(1+L441/100)</f>
        <v>0</v>
      </c>
      <c r="N441" s="246">
        <v>0</v>
      </c>
      <c r="O441" s="246">
        <f>ROUND(E441*N441,2)</f>
        <v>0</v>
      </c>
      <c r="P441" s="246">
        <v>4.7400000000000003E-3</v>
      </c>
      <c r="Q441" s="246">
        <f>ROUND(E441*P441,2)</f>
        <v>0.28000000000000003</v>
      </c>
      <c r="R441" s="248"/>
      <c r="S441" s="248" t="s">
        <v>157</v>
      </c>
      <c r="T441" s="249" t="s">
        <v>235</v>
      </c>
      <c r="U441" s="231">
        <v>0.2</v>
      </c>
      <c r="V441" s="231">
        <f>ROUND(E441*U441,2)</f>
        <v>11.8</v>
      </c>
      <c r="W441" s="231"/>
      <c r="X441" s="231" t="s">
        <v>178</v>
      </c>
      <c r="Y441" s="231" t="s">
        <v>144</v>
      </c>
      <c r="Z441" s="211"/>
      <c r="AA441" s="211"/>
      <c r="AB441" s="211"/>
      <c r="AC441" s="211"/>
      <c r="AD441" s="211"/>
      <c r="AE441" s="211"/>
      <c r="AF441" s="211"/>
      <c r="AG441" s="211" t="s">
        <v>179</v>
      </c>
      <c r="AH441" s="211"/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2" x14ac:dyDescent="0.25">
      <c r="A442" s="228"/>
      <c r="B442" s="229"/>
      <c r="C442" s="278" t="s">
        <v>563</v>
      </c>
      <c r="D442" s="272"/>
      <c r="E442" s="273">
        <v>59</v>
      </c>
      <c r="F442" s="231"/>
      <c r="G442" s="231"/>
      <c r="H442" s="231"/>
      <c r="I442" s="231"/>
      <c r="J442" s="231"/>
      <c r="K442" s="231"/>
      <c r="L442" s="231"/>
      <c r="M442" s="231"/>
      <c r="N442" s="230"/>
      <c r="O442" s="230"/>
      <c r="P442" s="230"/>
      <c r="Q442" s="230"/>
      <c r="R442" s="231"/>
      <c r="S442" s="231"/>
      <c r="T442" s="231"/>
      <c r="U442" s="231"/>
      <c r="V442" s="231"/>
      <c r="W442" s="231"/>
      <c r="X442" s="231"/>
      <c r="Y442" s="231"/>
      <c r="Z442" s="211"/>
      <c r="AA442" s="211"/>
      <c r="AB442" s="211"/>
      <c r="AC442" s="211"/>
      <c r="AD442" s="211"/>
      <c r="AE442" s="211"/>
      <c r="AF442" s="211"/>
      <c r="AG442" s="211" t="s">
        <v>181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5">
      <c r="A443" s="243">
        <v>110</v>
      </c>
      <c r="B443" s="244" t="s">
        <v>590</v>
      </c>
      <c r="C443" s="261" t="s">
        <v>591</v>
      </c>
      <c r="D443" s="245" t="s">
        <v>189</v>
      </c>
      <c r="E443" s="246">
        <v>1.9125000000000001</v>
      </c>
      <c r="F443" s="247"/>
      <c r="G443" s="248">
        <f>ROUND(E443*F443,2)</f>
        <v>0</v>
      </c>
      <c r="H443" s="247"/>
      <c r="I443" s="248">
        <f>ROUND(E443*H443,2)</f>
        <v>0</v>
      </c>
      <c r="J443" s="247"/>
      <c r="K443" s="248">
        <f>ROUND(E443*J443,2)</f>
        <v>0</v>
      </c>
      <c r="L443" s="248">
        <v>21</v>
      </c>
      <c r="M443" s="248">
        <f>G443*(1+L443/100)</f>
        <v>0</v>
      </c>
      <c r="N443" s="246">
        <v>0</v>
      </c>
      <c r="O443" s="246">
        <f>ROUND(E443*N443,2)</f>
        <v>0</v>
      </c>
      <c r="P443" s="246">
        <v>7.2100000000000003E-3</v>
      </c>
      <c r="Q443" s="246">
        <f>ROUND(E443*P443,2)</f>
        <v>0.01</v>
      </c>
      <c r="R443" s="248"/>
      <c r="S443" s="248" t="s">
        <v>141</v>
      </c>
      <c r="T443" s="249" t="s">
        <v>141</v>
      </c>
      <c r="U443" s="231">
        <v>0.17</v>
      </c>
      <c r="V443" s="231">
        <f>ROUND(E443*U443,2)</f>
        <v>0.33</v>
      </c>
      <c r="W443" s="231"/>
      <c r="X443" s="231" t="s">
        <v>178</v>
      </c>
      <c r="Y443" s="231" t="s">
        <v>144</v>
      </c>
      <c r="Z443" s="211"/>
      <c r="AA443" s="211"/>
      <c r="AB443" s="211"/>
      <c r="AC443" s="211"/>
      <c r="AD443" s="211"/>
      <c r="AE443" s="211"/>
      <c r="AF443" s="211"/>
      <c r="AG443" s="211" t="s">
        <v>179</v>
      </c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2" x14ac:dyDescent="0.25">
      <c r="A444" s="228"/>
      <c r="B444" s="229"/>
      <c r="C444" s="278" t="s">
        <v>592</v>
      </c>
      <c r="D444" s="272"/>
      <c r="E444" s="273">
        <v>0.495</v>
      </c>
      <c r="F444" s="231"/>
      <c r="G444" s="231"/>
      <c r="H444" s="231"/>
      <c r="I444" s="231"/>
      <c r="J444" s="231"/>
      <c r="K444" s="231"/>
      <c r="L444" s="231"/>
      <c r="M444" s="231"/>
      <c r="N444" s="230"/>
      <c r="O444" s="230"/>
      <c r="P444" s="230"/>
      <c r="Q444" s="230"/>
      <c r="R444" s="231"/>
      <c r="S444" s="231"/>
      <c r="T444" s="231"/>
      <c r="U444" s="231"/>
      <c r="V444" s="231"/>
      <c r="W444" s="231"/>
      <c r="X444" s="231"/>
      <c r="Y444" s="231"/>
      <c r="Z444" s="211"/>
      <c r="AA444" s="211"/>
      <c r="AB444" s="211"/>
      <c r="AC444" s="211"/>
      <c r="AD444" s="211"/>
      <c r="AE444" s="211"/>
      <c r="AF444" s="211"/>
      <c r="AG444" s="211" t="s">
        <v>181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3" x14ac:dyDescent="0.25">
      <c r="A445" s="228"/>
      <c r="B445" s="229"/>
      <c r="C445" s="278" t="s">
        <v>593</v>
      </c>
      <c r="D445" s="272"/>
      <c r="E445" s="273">
        <v>1.0125</v>
      </c>
      <c r="F445" s="231"/>
      <c r="G445" s="231"/>
      <c r="H445" s="231"/>
      <c r="I445" s="231"/>
      <c r="J445" s="231"/>
      <c r="K445" s="231"/>
      <c r="L445" s="231"/>
      <c r="M445" s="231"/>
      <c r="N445" s="230"/>
      <c r="O445" s="230"/>
      <c r="P445" s="230"/>
      <c r="Q445" s="230"/>
      <c r="R445" s="231"/>
      <c r="S445" s="231"/>
      <c r="T445" s="231"/>
      <c r="U445" s="231"/>
      <c r="V445" s="231"/>
      <c r="W445" s="231"/>
      <c r="X445" s="231"/>
      <c r="Y445" s="231"/>
      <c r="Z445" s="211"/>
      <c r="AA445" s="211"/>
      <c r="AB445" s="211"/>
      <c r="AC445" s="211"/>
      <c r="AD445" s="211"/>
      <c r="AE445" s="211"/>
      <c r="AF445" s="211"/>
      <c r="AG445" s="211" t="s">
        <v>181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3" x14ac:dyDescent="0.25">
      <c r="A446" s="228"/>
      <c r="B446" s="229"/>
      <c r="C446" s="278" t="s">
        <v>594</v>
      </c>
      <c r="D446" s="272"/>
      <c r="E446" s="273">
        <v>0.40500000000000003</v>
      </c>
      <c r="F446" s="231"/>
      <c r="G446" s="231"/>
      <c r="H446" s="231"/>
      <c r="I446" s="231"/>
      <c r="J446" s="231"/>
      <c r="K446" s="231"/>
      <c r="L446" s="231"/>
      <c r="M446" s="231"/>
      <c r="N446" s="230"/>
      <c r="O446" s="230"/>
      <c r="P446" s="230"/>
      <c r="Q446" s="230"/>
      <c r="R446" s="231"/>
      <c r="S446" s="231"/>
      <c r="T446" s="231"/>
      <c r="U446" s="231"/>
      <c r="V446" s="231"/>
      <c r="W446" s="231"/>
      <c r="X446" s="231"/>
      <c r="Y446" s="231"/>
      <c r="Z446" s="211"/>
      <c r="AA446" s="211"/>
      <c r="AB446" s="211"/>
      <c r="AC446" s="211"/>
      <c r="AD446" s="211"/>
      <c r="AE446" s="211"/>
      <c r="AF446" s="211"/>
      <c r="AG446" s="211" t="s">
        <v>181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ht="20" outlineLevel="1" x14ac:dyDescent="0.25">
      <c r="A447" s="243">
        <v>111</v>
      </c>
      <c r="B447" s="244" t="s">
        <v>595</v>
      </c>
      <c r="C447" s="261" t="s">
        <v>596</v>
      </c>
      <c r="D447" s="245" t="s">
        <v>287</v>
      </c>
      <c r="E447" s="246">
        <v>59</v>
      </c>
      <c r="F447" s="247"/>
      <c r="G447" s="248">
        <f>ROUND(E447*F447,2)</f>
        <v>0</v>
      </c>
      <c r="H447" s="247"/>
      <c r="I447" s="248">
        <f>ROUND(E447*H447,2)</f>
        <v>0</v>
      </c>
      <c r="J447" s="247"/>
      <c r="K447" s="248">
        <f>ROUND(E447*J447,2)</f>
        <v>0</v>
      </c>
      <c r="L447" s="248">
        <v>21</v>
      </c>
      <c r="M447" s="248">
        <f>G447*(1+L447/100)</f>
        <v>0</v>
      </c>
      <c r="N447" s="246">
        <v>0</v>
      </c>
      <c r="O447" s="246">
        <f>ROUND(E447*N447,2)</f>
        <v>0</v>
      </c>
      <c r="P447" s="246">
        <v>3.3600000000000001E-3</v>
      </c>
      <c r="Q447" s="246">
        <f>ROUND(E447*P447,2)</f>
        <v>0.2</v>
      </c>
      <c r="R447" s="248"/>
      <c r="S447" s="248" t="s">
        <v>141</v>
      </c>
      <c r="T447" s="249" t="s">
        <v>141</v>
      </c>
      <c r="U447" s="231">
        <v>7.9350000000000004E-2</v>
      </c>
      <c r="V447" s="231">
        <f>ROUND(E447*U447,2)</f>
        <v>4.68</v>
      </c>
      <c r="W447" s="231"/>
      <c r="X447" s="231" t="s">
        <v>178</v>
      </c>
      <c r="Y447" s="231" t="s">
        <v>144</v>
      </c>
      <c r="Z447" s="211"/>
      <c r="AA447" s="211"/>
      <c r="AB447" s="211"/>
      <c r="AC447" s="211"/>
      <c r="AD447" s="211"/>
      <c r="AE447" s="211"/>
      <c r="AF447" s="211"/>
      <c r="AG447" s="211" t="s">
        <v>179</v>
      </c>
      <c r="AH447" s="211"/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2" x14ac:dyDescent="0.25">
      <c r="A448" s="228"/>
      <c r="B448" s="229"/>
      <c r="C448" s="278" t="s">
        <v>563</v>
      </c>
      <c r="D448" s="272"/>
      <c r="E448" s="273">
        <v>59</v>
      </c>
      <c r="F448" s="231"/>
      <c r="G448" s="231"/>
      <c r="H448" s="231"/>
      <c r="I448" s="231"/>
      <c r="J448" s="231"/>
      <c r="K448" s="231"/>
      <c r="L448" s="231"/>
      <c r="M448" s="231"/>
      <c r="N448" s="230"/>
      <c r="O448" s="230"/>
      <c r="P448" s="230"/>
      <c r="Q448" s="230"/>
      <c r="R448" s="231"/>
      <c r="S448" s="231"/>
      <c r="T448" s="231"/>
      <c r="U448" s="231"/>
      <c r="V448" s="231"/>
      <c r="W448" s="231"/>
      <c r="X448" s="231"/>
      <c r="Y448" s="231"/>
      <c r="Z448" s="211"/>
      <c r="AA448" s="211"/>
      <c r="AB448" s="211"/>
      <c r="AC448" s="211"/>
      <c r="AD448" s="211"/>
      <c r="AE448" s="211"/>
      <c r="AF448" s="211"/>
      <c r="AG448" s="211" t="s">
        <v>181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5">
      <c r="A449" s="252">
        <v>112</v>
      </c>
      <c r="B449" s="253" t="s">
        <v>597</v>
      </c>
      <c r="C449" s="263" t="s">
        <v>598</v>
      </c>
      <c r="D449" s="254" t="s">
        <v>177</v>
      </c>
      <c r="E449" s="255">
        <v>3</v>
      </c>
      <c r="F449" s="256"/>
      <c r="G449" s="257">
        <f>ROUND(E449*F449,2)</f>
        <v>0</v>
      </c>
      <c r="H449" s="256"/>
      <c r="I449" s="257">
        <f>ROUND(E449*H449,2)</f>
        <v>0</v>
      </c>
      <c r="J449" s="256"/>
      <c r="K449" s="257">
        <f>ROUND(E449*J449,2)</f>
        <v>0</v>
      </c>
      <c r="L449" s="257">
        <v>21</v>
      </c>
      <c r="M449" s="257">
        <f>G449*(1+L449/100)</f>
        <v>0</v>
      </c>
      <c r="N449" s="255">
        <v>0</v>
      </c>
      <c r="O449" s="255">
        <f>ROUND(E449*N449,2)</f>
        <v>0</v>
      </c>
      <c r="P449" s="255">
        <v>1.15E-3</v>
      </c>
      <c r="Q449" s="255">
        <f>ROUND(E449*P449,2)</f>
        <v>0</v>
      </c>
      <c r="R449" s="257"/>
      <c r="S449" s="257" t="s">
        <v>141</v>
      </c>
      <c r="T449" s="258" t="s">
        <v>141</v>
      </c>
      <c r="U449" s="231">
        <v>0.10580000000000001</v>
      </c>
      <c r="V449" s="231">
        <f>ROUND(E449*U449,2)</f>
        <v>0.32</v>
      </c>
      <c r="W449" s="231"/>
      <c r="X449" s="231" t="s">
        <v>178</v>
      </c>
      <c r="Y449" s="231" t="s">
        <v>144</v>
      </c>
      <c r="Z449" s="211"/>
      <c r="AA449" s="211"/>
      <c r="AB449" s="211"/>
      <c r="AC449" s="211"/>
      <c r="AD449" s="211"/>
      <c r="AE449" s="211"/>
      <c r="AF449" s="211"/>
      <c r="AG449" s="211" t="s">
        <v>179</v>
      </c>
      <c r="AH449" s="211"/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5">
      <c r="A450" s="252">
        <v>113</v>
      </c>
      <c r="B450" s="253" t="s">
        <v>599</v>
      </c>
      <c r="C450" s="263" t="s">
        <v>600</v>
      </c>
      <c r="D450" s="254" t="s">
        <v>177</v>
      </c>
      <c r="E450" s="255">
        <v>1</v>
      </c>
      <c r="F450" s="256"/>
      <c r="G450" s="257">
        <f>ROUND(E450*F450,2)</f>
        <v>0</v>
      </c>
      <c r="H450" s="256"/>
      <c r="I450" s="257">
        <f>ROUND(E450*H450,2)</f>
        <v>0</v>
      </c>
      <c r="J450" s="256"/>
      <c r="K450" s="257">
        <f>ROUND(E450*J450,2)</f>
        <v>0</v>
      </c>
      <c r="L450" s="257">
        <v>21</v>
      </c>
      <c r="M450" s="257">
        <f>G450*(1+L450/100)</f>
        <v>0</v>
      </c>
      <c r="N450" s="255">
        <v>0</v>
      </c>
      <c r="O450" s="255">
        <f>ROUND(E450*N450,2)</f>
        <v>0</v>
      </c>
      <c r="P450" s="255">
        <v>2.0080000000000001E-2</v>
      </c>
      <c r="Q450" s="255">
        <f>ROUND(E450*P450,2)</f>
        <v>0.02</v>
      </c>
      <c r="R450" s="257"/>
      <c r="S450" s="257" t="s">
        <v>141</v>
      </c>
      <c r="T450" s="258" t="s">
        <v>141</v>
      </c>
      <c r="U450" s="231">
        <v>0.1196</v>
      </c>
      <c r="V450" s="231">
        <f>ROUND(E450*U450,2)</f>
        <v>0.12</v>
      </c>
      <c r="W450" s="231"/>
      <c r="X450" s="231" t="s">
        <v>178</v>
      </c>
      <c r="Y450" s="231" t="s">
        <v>144</v>
      </c>
      <c r="Z450" s="211"/>
      <c r="AA450" s="211"/>
      <c r="AB450" s="211"/>
      <c r="AC450" s="211"/>
      <c r="AD450" s="211"/>
      <c r="AE450" s="211"/>
      <c r="AF450" s="211"/>
      <c r="AG450" s="211" t="s">
        <v>179</v>
      </c>
      <c r="AH450" s="211"/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5">
      <c r="A451" s="243">
        <v>114</v>
      </c>
      <c r="B451" s="244" t="s">
        <v>601</v>
      </c>
      <c r="C451" s="261" t="s">
        <v>602</v>
      </c>
      <c r="D451" s="245" t="s">
        <v>189</v>
      </c>
      <c r="E451" s="246">
        <v>0.65</v>
      </c>
      <c r="F451" s="247"/>
      <c r="G451" s="248">
        <f>ROUND(E451*F451,2)</f>
        <v>0</v>
      </c>
      <c r="H451" s="247"/>
      <c r="I451" s="248">
        <f>ROUND(E451*H451,2)</f>
        <v>0</v>
      </c>
      <c r="J451" s="247"/>
      <c r="K451" s="248">
        <f>ROUND(E451*J451,2)</f>
        <v>0</v>
      </c>
      <c r="L451" s="248">
        <v>21</v>
      </c>
      <c r="M451" s="248">
        <f>G451*(1+L451/100)</f>
        <v>0</v>
      </c>
      <c r="N451" s="246">
        <v>0</v>
      </c>
      <c r="O451" s="246">
        <f>ROUND(E451*N451,2)</f>
        <v>0</v>
      </c>
      <c r="P451" s="246">
        <v>5.8500000000000002E-3</v>
      </c>
      <c r="Q451" s="246">
        <f>ROUND(E451*P451,2)</f>
        <v>0</v>
      </c>
      <c r="R451" s="248"/>
      <c r="S451" s="248" t="s">
        <v>141</v>
      </c>
      <c r="T451" s="249" t="s">
        <v>141</v>
      </c>
      <c r="U451" s="231">
        <v>0.21</v>
      </c>
      <c r="V451" s="231">
        <f>ROUND(E451*U451,2)</f>
        <v>0.14000000000000001</v>
      </c>
      <c r="W451" s="231"/>
      <c r="X451" s="231" t="s">
        <v>178</v>
      </c>
      <c r="Y451" s="231" t="s">
        <v>144</v>
      </c>
      <c r="Z451" s="211"/>
      <c r="AA451" s="211"/>
      <c r="AB451" s="211"/>
      <c r="AC451" s="211"/>
      <c r="AD451" s="211"/>
      <c r="AE451" s="211"/>
      <c r="AF451" s="211"/>
      <c r="AG451" s="211" t="s">
        <v>179</v>
      </c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2" x14ac:dyDescent="0.25">
      <c r="A452" s="228"/>
      <c r="B452" s="229"/>
      <c r="C452" s="278" t="s">
        <v>603</v>
      </c>
      <c r="D452" s="272"/>
      <c r="E452" s="273">
        <v>0.65</v>
      </c>
      <c r="F452" s="231"/>
      <c r="G452" s="231"/>
      <c r="H452" s="231"/>
      <c r="I452" s="231"/>
      <c r="J452" s="231"/>
      <c r="K452" s="231"/>
      <c r="L452" s="231"/>
      <c r="M452" s="231"/>
      <c r="N452" s="230"/>
      <c r="O452" s="230"/>
      <c r="P452" s="230"/>
      <c r="Q452" s="230"/>
      <c r="R452" s="231"/>
      <c r="S452" s="231"/>
      <c r="T452" s="231"/>
      <c r="U452" s="231"/>
      <c r="V452" s="231"/>
      <c r="W452" s="231"/>
      <c r="X452" s="231"/>
      <c r="Y452" s="231"/>
      <c r="Z452" s="211"/>
      <c r="AA452" s="211"/>
      <c r="AB452" s="211"/>
      <c r="AC452" s="211"/>
      <c r="AD452" s="211"/>
      <c r="AE452" s="211"/>
      <c r="AF452" s="211"/>
      <c r="AG452" s="211" t="s">
        <v>181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5">
      <c r="A453" s="243">
        <v>115</v>
      </c>
      <c r="B453" s="244" t="s">
        <v>604</v>
      </c>
      <c r="C453" s="261" t="s">
        <v>605</v>
      </c>
      <c r="D453" s="245" t="s">
        <v>287</v>
      </c>
      <c r="E453" s="246">
        <v>14</v>
      </c>
      <c r="F453" s="247"/>
      <c r="G453" s="248">
        <f>ROUND(E453*F453,2)</f>
        <v>0</v>
      </c>
      <c r="H453" s="247"/>
      <c r="I453" s="248">
        <f>ROUND(E453*H453,2)</f>
        <v>0</v>
      </c>
      <c r="J453" s="247"/>
      <c r="K453" s="248">
        <f>ROUND(E453*J453,2)</f>
        <v>0</v>
      </c>
      <c r="L453" s="248">
        <v>21</v>
      </c>
      <c r="M453" s="248">
        <f>G453*(1+L453/100)</f>
        <v>0</v>
      </c>
      <c r="N453" s="246">
        <v>0</v>
      </c>
      <c r="O453" s="246">
        <f>ROUND(E453*N453,2)</f>
        <v>0</v>
      </c>
      <c r="P453" s="246">
        <v>3.0699999999999998E-3</v>
      </c>
      <c r="Q453" s="246">
        <f>ROUND(E453*P453,2)</f>
        <v>0.04</v>
      </c>
      <c r="R453" s="248"/>
      <c r="S453" s="248" t="s">
        <v>141</v>
      </c>
      <c r="T453" s="249" t="s">
        <v>141</v>
      </c>
      <c r="U453" s="231">
        <v>5.2900000000000003E-2</v>
      </c>
      <c r="V453" s="231">
        <f>ROUND(E453*U453,2)</f>
        <v>0.74</v>
      </c>
      <c r="W453" s="231"/>
      <c r="X453" s="231" t="s">
        <v>178</v>
      </c>
      <c r="Y453" s="231" t="s">
        <v>144</v>
      </c>
      <c r="Z453" s="211"/>
      <c r="AA453" s="211"/>
      <c r="AB453" s="211"/>
      <c r="AC453" s="211"/>
      <c r="AD453" s="211"/>
      <c r="AE453" s="211"/>
      <c r="AF453" s="211"/>
      <c r="AG453" s="211" t="s">
        <v>179</v>
      </c>
      <c r="AH453" s="211"/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2" x14ac:dyDescent="0.25">
      <c r="A454" s="228"/>
      <c r="B454" s="229"/>
      <c r="C454" s="278" t="s">
        <v>606</v>
      </c>
      <c r="D454" s="272"/>
      <c r="E454" s="273">
        <v>14</v>
      </c>
      <c r="F454" s="231"/>
      <c r="G454" s="231"/>
      <c r="H454" s="231"/>
      <c r="I454" s="231"/>
      <c r="J454" s="231"/>
      <c r="K454" s="231"/>
      <c r="L454" s="231"/>
      <c r="M454" s="231"/>
      <c r="N454" s="230"/>
      <c r="O454" s="230"/>
      <c r="P454" s="230"/>
      <c r="Q454" s="230"/>
      <c r="R454" s="231"/>
      <c r="S454" s="231"/>
      <c r="T454" s="231"/>
      <c r="U454" s="231"/>
      <c r="V454" s="231"/>
      <c r="W454" s="231"/>
      <c r="X454" s="231"/>
      <c r="Y454" s="231"/>
      <c r="Z454" s="211"/>
      <c r="AA454" s="211"/>
      <c r="AB454" s="211"/>
      <c r="AC454" s="211"/>
      <c r="AD454" s="211"/>
      <c r="AE454" s="211"/>
      <c r="AF454" s="211"/>
      <c r="AG454" s="211" t="s">
        <v>181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5">
      <c r="A455" s="243">
        <v>116</v>
      </c>
      <c r="B455" s="244" t="s">
        <v>607</v>
      </c>
      <c r="C455" s="261" t="s">
        <v>608</v>
      </c>
      <c r="D455" s="245" t="s">
        <v>287</v>
      </c>
      <c r="E455" s="246">
        <v>22.5</v>
      </c>
      <c r="F455" s="247"/>
      <c r="G455" s="248">
        <f>ROUND(E455*F455,2)</f>
        <v>0</v>
      </c>
      <c r="H455" s="247"/>
      <c r="I455" s="248">
        <f>ROUND(E455*H455,2)</f>
        <v>0</v>
      </c>
      <c r="J455" s="247"/>
      <c r="K455" s="248">
        <f>ROUND(E455*J455,2)</f>
        <v>0</v>
      </c>
      <c r="L455" s="248">
        <v>21</v>
      </c>
      <c r="M455" s="248">
        <f>G455*(1+L455/100)</f>
        <v>0</v>
      </c>
      <c r="N455" s="246">
        <v>0</v>
      </c>
      <c r="O455" s="246">
        <f>ROUND(E455*N455,2)</f>
        <v>0</v>
      </c>
      <c r="P455" s="246">
        <v>2.2599999999999999E-3</v>
      </c>
      <c r="Q455" s="246">
        <f>ROUND(E455*P455,2)</f>
        <v>0.05</v>
      </c>
      <c r="R455" s="248"/>
      <c r="S455" s="248" t="s">
        <v>141</v>
      </c>
      <c r="T455" s="249" t="s">
        <v>141</v>
      </c>
      <c r="U455" s="231">
        <v>0.06</v>
      </c>
      <c r="V455" s="231">
        <f>ROUND(E455*U455,2)</f>
        <v>1.35</v>
      </c>
      <c r="W455" s="231"/>
      <c r="X455" s="231" t="s">
        <v>178</v>
      </c>
      <c r="Y455" s="231" t="s">
        <v>144</v>
      </c>
      <c r="Z455" s="211"/>
      <c r="AA455" s="211"/>
      <c r="AB455" s="211"/>
      <c r="AC455" s="211"/>
      <c r="AD455" s="211"/>
      <c r="AE455" s="211"/>
      <c r="AF455" s="211"/>
      <c r="AG455" s="211" t="s">
        <v>179</v>
      </c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2" x14ac:dyDescent="0.25">
      <c r="A456" s="228"/>
      <c r="B456" s="229"/>
      <c r="C456" s="278" t="s">
        <v>587</v>
      </c>
      <c r="D456" s="272"/>
      <c r="E456" s="273">
        <v>22.5</v>
      </c>
      <c r="F456" s="231"/>
      <c r="G456" s="231"/>
      <c r="H456" s="231"/>
      <c r="I456" s="231"/>
      <c r="J456" s="231"/>
      <c r="K456" s="231"/>
      <c r="L456" s="231"/>
      <c r="M456" s="231"/>
      <c r="N456" s="230"/>
      <c r="O456" s="230"/>
      <c r="P456" s="230"/>
      <c r="Q456" s="230"/>
      <c r="R456" s="231"/>
      <c r="S456" s="231"/>
      <c r="T456" s="231"/>
      <c r="U456" s="231"/>
      <c r="V456" s="231"/>
      <c r="W456" s="231"/>
      <c r="X456" s="231"/>
      <c r="Y456" s="231"/>
      <c r="Z456" s="211"/>
      <c r="AA456" s="211"/>
      <c r="AB456" s="211"/>
      <c r="AC456" s="211"/>
      <c r="AD456" s="211"/>
      <c r="AE456" s="211"/>
      <c r="AF456" s="211"/>
      <c r="AG456" s="211" t="s">
        <v>181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5">
      <c r="A457" s="252">
        <v>117</v>
      </c>
      <c r="B457" s="253" t="s">
        <v>609</v>
      </c>
      <c r="C457" s="263" t="s">
        <v>610</v>
      </c>
      <c r="D457" s="254" t="s">
        <v>362</v>
      </c>
      <c r="E457" s="255">
        <v>0.63680000000000003</v>
      </c>
      <c r="F457" s="256"/>
      <c r="G457" s="257">
        <f>ROUND(E457*F457,2)</f>
        <v>0</v>
      </c>
      <c r="H457" s="256"/>
      <c r="I457" s="257">
        <f>ROUND(E457*H457,2)</f>
        <v>0</v>
      </c>
      <c r="J457" s="256"/>
      <c r="K457" s="257">
        <f>ROUND(E457*J457,2)</f>
        <v>0</v>
      </c>
      <c r="L457" s="257">
        <v>21</v>
      </c>
      <c r="M457" s="257">
        <f>G457*(1+L457/100)</f>
        <v>0</v>
      </c>
      <c r="N457" s="255">
        <v>0</v>
      </c>
      <c r="O457" s="255">
        <f>ROUND(E457*N457,2)</f>
        <v>0</v>
      </c>
      <c r="P457" s="255">
        <v>0</v>
      </c>
      <c r="Q457" s="255">
        <f>ROUND(E457*P457,2)</f>
        <v>0</v>
      </c>
      <c r="R457" s="257"/>
      <c r="S457" s="257" t="s">
        <v>141</v>
      </c>
      <c r="T457" s="258" t="s">
        <v>141</v>
      </c>
      <c r="U457" s="231">
        <v>4.82</v>
      </c>
      <c r="V457" s="231">
        <f>ROUND(E457*U457,2)</f>
        <v>3.07</v>
      </c>
      <c r="W457" s="231"/>
      <c r="X457" s="231" t="s">
        <v>379</v>
      </c>
      <c r="Y457" s="231" t="s">
        <v>144</v>
      </c>
      <c r="Z457" s="211"/>
      <c r="AA457" s="211"/>
      <c r="AB457" s="211"/>
      <c r="AC457" s="211"/>
      <c r="AD457" s="211"/>
      <c r="AE457" s="211"/>
      <c r="AF457" s="211"/>
      <c r="AG457" s="211" t="s">
        <v>380</v>
      </c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5">
      <c r="A458" s="252">
        <v>118</v>
      </c>
      <c r="B458" s="253" t="s">
        <v>611</v>
      </c>
      <c r="C458" s="263" t="s">
        <v>612</v>
      </c>
      <c r="D458" s="254" t="s">
        <v>362</v>
      </c>
      <c r="E458" s="255">
        <v>0.61285000000000001</v>
      </c>
      <c r="F458" s="256"/>
      <c r="G458" s="257">
        <f>ROUND(E458*F458,2)</f>
        <v>0</v>
      </c>
      <c r="H458" s="256"/>
      <c r="I458" s="257">
        <f>ROUND(E458*H458,2)</f>
        <v>0</v>
      </c>
      <c r="J458" s="256"/>
      <c r="K458" s="257">
        <f>ROUND(E458*J458,2)</f>
        <v>0</v>
      </c>
      <c r="L458" s="257">
        <v>21</v>
      </c>
      <c r="M458" s="257">
        <f>G458*(1+L458/100)</f>
        <v>0</v>
      </c>
      <c r="N458" s="255">
        <v>0</v>
      </c>
      <c r="O458" s="255">
        <f>ROUND(E458*N458,2)</f>
        <v>0</v>
      </c>
      <c r="P458" s="255">
        <v>0</v>
      </c>
      <c r="Q458" s="255">
        <f>ROUND(E458*P458,2)</f>
        <v>0</v>
      </c>
      <c r="R458" s="257"/>
      <c r="S458" s="257" t="s">
        <v>141</v>
      </c>
      <c r="T458" s="258" t="s">
        <v>141</v>
      </c>
      <c r="U458" s="231">
        <v>0</v>
      </c>
      <c r="V458" s="231">
        <f>ROUND(E458*U458,2)</f>
        <v>0</v>
      </c>
      <c r="W458" s="231"/>
      <c r="X458" s="231" t="s">
        <v>363</v>
      </c>
      <c r="Y458" s="231" t="s">
        <v>144</v>
      </c>
      <c r="Z458" s="211"/>
      <c r="AA458" s="211"/>
      <c r="AB458" s="211"/>
      <c r="AC458" s="211"/>
      <c r="AD458" s="211"/>
      <c r="AE458" s="211"/>
      <c r="AF458" s="211"/>
      <c r="AG458" s="211" t="s">
        <v>364</v>
      </c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5">
      <c r="A459" s="252">
        <v>119</v>
      </c>
      <c r="B459" s="253" t="s">
        <v>549</v>
      </c>
      <c r="C459" s="263" t="s">
        <v>550</v>
      </c>
      <c r="D459" s="254" t="s">
        <v>362</v>
      </c>
      <c r="E459" s="255">
        <v>0.61285000000000001</v>
      </c>
      <c r="F459" s="256"/>
      <c r="G459" s="257">
        <f>ROUND(E459*F459,2)</f>
        <v>0</v>
      </c>
      <c r="H459" s="256"/>
      <c r="I459" s="257">
        <f>ROUND(E459*H459,2)</f>
        <v>0</v>
      </c>
      <c r="J459" s="256"/>
      <c r="K459" s="257">
        <f>ROUND(E459*J459,2)</f>
        <v>0</v>
      </c>
      <c r="L459" s="257">
        <v>21</v>
      </c>
      <c r="M459" s="257">
        <f>G459*(1+L459/100)</f>
        <v>0</v>
      </c>
      <c r="N459" s="255">
        <v>0</v>
      </c>
      <c r="O459" s="255">
        <f>ROUND(E459*N459,2)</f>
        <v>0</v>
      </c>
      <c r="P459" s="255">
        <v>0</v>
      </c>
      <c r="Q459" s="255">
        <f>ROUND(E459*P459,2)</f>
        <v>0</v>
      </c>
      <c r="R459" s="257"/>
      <c r="S459" s="257" t="s">
        <v>141</v>
      </c>
      <c r="T459" s="258" t="s">
        <v>141</v>
      </c>
      <c r="U459" s="231">
        <v>2.0089999999999999</v>
      </c>
      <c r="V459" s="231">
        <f>ROUND(E459*U459,2)</f>
        <v>1.23</v>
      </c>
      <c r="W459" s="231"/>
      <c r="X459" s="231" t="s">
        <v>363</v>
      </c>
      <c r="Y459" s="231" t="s">
        <v>144</v>
      </c>
      <c r="Z459" s="211"/>
      <c r="AA459" s="211"/>
      <c r="AB459" s="211"/>
      <c r="AC459" s="211"/>
      <c r="AD459" s="211"/>
      <c r="AE459" s="211"/>
      <c r="AF459" s="211"/>
      <c r="AG459" s="211" t="s">
        <v>364</v>
      </c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5">
      <c r="A460" s="252">
        <v>120</v>
      </c>
      <c r="B460" s="253" t="s">
        <v>365</v>
      </c>
      <c r="C460" s="263" t="s">
        <v>366</v>
      </c>
      <c r="D460" s="254" t="s">
        <v>362</v>
      </c>
      <c r="E460" s="255">
        <v>0.61285000000000001</v>
      </c>
      <c r="F460" s="256"/>
      <c r="G460" s="257">
        <f>ROUND(E460*F460,2)</f>
        <v>0</v>
      </c>
      <c r="H460" s="256"/>
      <c r="I460" s="257">
        <f>ROUND(E460*H460,2)</f>
        <v>0</v>
      </c>
      <c r="J460" s="256"/>
      <c r="K460" s="257">
        <f>ROUND(E460*J460,2)</f>
        <v>0</v>
      </c>
      <c r="L460" s="257">
        <v>21</v>
      </c>
      <c r="M460" s="257">
        <f>G460*(1+L460/100)</f>
        <v>0</v>
      </c>
      <c r="N460" s="255">
        <v>0</v>
      </c>
      <c r="O460" s="255">
        <f>ROUND(E460*N460,2)</f>
        <v>0</v>
      </c>
      <c r="P460" s="255">
        <v>0</v>
      </c>
      <c r="Q460" s="255">
        <f>ROUND(E460*P460,2)</f>
        <v>0</v>
      </c>
      <c r="R460" s="257"/>
      <c r="S460" s="257" t="s">
        <v>141</v>
      </c>
      <c r="T460" s="258" t="s">
        <v>141</v>
      </c>
      <c r="U460" s="231">
        <v>0.49</v>
      </c>
      <c r="V460" s="231">
        <f>ROUND(E460*U460,2)</f>
        <v>0.3</v>
      </c>
      <c r="W460" s="231"/>
      <c r="X460" s="231" t="s">
        <v>363</v>
      </c>
      <c r="Y460" s="231" t="s">
        <v>144</v>
      </c>
      <c r="Z460" s="211"/>
      <c r="AA460" s="211"/>
      <c r="AB460" s="211"/>
      <c r="AC460" s="211"/>
      <c r="AD460" s="211"/>
      <c r="AE460" s="211"/>
      <c r="AF460" s="211"/>
      <c r="AG460" s="211" t="s">
        <v>364</v>
      </c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5">
      <c r="A461" s="252">
        <v>121</v>
      </c>
      <c r="B461" s="253" t="s">
        <v>367</v>
      </c>
      <c r="C461" s="263" t="s">
        <v>368</v>
      </c>
      <c r="D461" s="254" t="s">
        <v>362</v>
      </c>
      <c r="E461" s="255">
        <v>6.12852</v>
      </c>
      <c r="F461" s="256"/>
      <c r="G461" s="257">
        <f>ROUND(E461*F461,2)</f>
        <v>0</v>
      </c>
      <c r="H461" s="256"/>
      <c r="I461" s="257">
        <f>ROUND(E461*H461,2)</f>
        <v>0</v>
      </c>
      <c r="J461" s="256"/>
      <c r="K461" s="257">
        <f>ROUND(E461*J461,2)</f>
        <v>0</v>
      </c>
      <c r="L461" s="257">
        <v>21</v>
      </c>
      <c r="M461" s="257">
        <f>G461*(1+L461/100)</f>
        <v>0</v>
      </c>
      <c r="N461" s="255">
        <v>0</v>
      </c>
      <c r="O461" s="255">
        <f>ROUND(E461*N461,2)</f>
        <v>0</v>
      </c>
      <c r="P461" s="255">
        <v>0</v>
      </c>
      <c r="Q461" s="255">
        <f>ROUND(E461*P461,2)</f>
        <v>0</v>
      </c>
      <c r="R461" s="257"/>
      <c r="S461" s="257" t="s">
        <v>141</v>
      </c>
      <c r="T461" s="258" t="s">
        <v>141</v>
      </c>
      <c r="U461" s="231">
        <v>0</v>
      </c>
      <c r="V461" s="231">
        <f>ROUND(E461*U461,2)</f>
        <v>0</v>
      </c>
      <c r="W461" s="231"/>
      <c r="X461" s="231" t="s">
        <v>363</v>
      </c>
      <c r="Y461" s="231" t="s">
        <v>144</v>
      </c>
      <c r="Z461" s="211"/>
      <c r="AA461" s="211"/>
      <c r="AB461" s="211"/>
      <c r="AC461" s="211"/>
      <c r="AD461" s="211"/>
      <c r="AE461" s="211"/>
      <c r="AF461" s="211"/>
      <c r="AG461" s="211" t="s">
        <v>364</v>
      </c>
      <c r="AH461" s="211"/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5">
      <c r="A462" s="252">
        <v>122</v>
      </c>
      <c r="B462" s="253" t="s">
        <v>555</v>
      </c>
      <c r="C462" s="263" t="s">
        <v>556</v>
      </c>
      <c r="D462" s="254" t="s">
        <v>362</v>
      </c>
      <c r="E462" s="255">
        <v>3.06426</v>
      </c>
      <c r="F462" s="256"/>
      <c r="G462" s="257">
        <f>ROUND(E462*F462,2)</f>
        <v>0</v>
      </c>
      <c r="H462" s="256"/>
      <c r="I462" s="257">
        <f>ROUND(E462*H462,2)</f>
        <v>0</v>
      </c>
      <c r="J462" s="256"/>
      <c r="K462" s="257">
        <f>ROUND(E462*J462,2)</f>
        <v>0</v>
      </c>
      <c r="L462" s="257">
        <v>21</v>
      </c>
      <c r="M462" s="257">
        <f>G462*(1+L462/100)</f>
        <v>0</v>
      </c>
      <c r="N462" s="255">
        <v>0</v>
      </c>
      <c r="O462" s="255">
        <f>ROUND(E462*N462,2)</f>
        <v>0</v>
      </c>
      <c r="P462" s="255">
        <v>0</v>
      </c>
      <c r="Q462" s="255">
        <f>ROUND(E462*P462,2)</f>
        <v>0</v>
      </c>
      <c r="R462" s="257"/>
      <c r="S462" s="257" t="s">
        <v>141</v>
      </c>
      <c r="T462" s="258" t="s">
        <v>141</v>
      </c>
      <c r="U462" s="231">
        <v>0.75</v>
      </c>
      <c r="V462" s="231">
        <f>ROUND(E462*U462,2)</f>
        <v>2.2999999999999998</v>
      </c>
      <c r="W462" s="231"/>
      <c r="X462" s="231" t="s">
        <v>363</v>
      </c>
      <c r="Y462" s="231" t="s">
        <v>144</v>
      </c>
      <c r="Z462" s="211"/>
      <c r="AA462" s="211"/>
      <c r="AB462" s="211"/>
      <c r="AC462" s="211"/>
      <c r="AD462" s="211"/>
      <c r="AE462" s="211"/>
      <c r="AF462" s="211"/>
      <c r="AG462" s="211" t="s">
        <v>364</v>
      </c>
      <c r="AH462" s="211"/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5">
      <c r="A463" s="252">
        <v>123</v>
      </c>
      <c r="B463" s="253" t="s">
        <v>375</v>
      </c>
      <c r="C463" s="263" t="s">
        <v>376</v>
      </c>
      <c r="D463" s="254" t="s">
        <v>362</v>
      </c>
      <c r="E463" s="255">
        <v>0.61285000000000001</v>
      </c>
      <c r="F463" s="256"/>
      <c r="G463" s="257">
        <f>ROUND(E463*F463,2)</f>
        <v>0</v>
      </c>
      <c r="H463" s="256"/>
      <c r="I463" s="257">
        <f>ROUND(E463*H463,2)</f>
        <v>0</v>
      </c>
      <c r="J463" s="256"/>
      <c r="K463" s="257">
        <f>ROUND(E463*J463,2)</f>
        <v>0</v>
      </c>
      <c r="L463" s="257">
        <v>21</v>
      </c>
      <c r="M463" s="257">
        <f>G463*(1+L463/100)</f>
        <v>0</v>
      </c>
      <c r="N463" s="255">
        <v>0</v>
      </c>
      <c r="O463" s="255">
        <f>ROUND(E463*N463,2)</f>
        <v>0</v>
      </c>
      <c r="P463" s="255">
        <v>0</v>
      </c>
      <c r="Q463" s="255">
        <f>ROUND(E463*P463,2)</f>
        <v>0</v>
      </c>
      <c r="R463" s="257"/>
      <c r="S463" s="257" t="s">
        <v>141</v>
      </c>
      <c r="T463" s="258" t="s">
        <v>141</v>
      </c>
      <c r="U463" s="231">
        <v>6.0000000000000001E-3</v>
      </c>
      <c r="V463" s="231">
        <f>ROUND(E463*U463,2)</f>
        <v>0</v>
      </c>
      <c r="W463" s="231"/>
      <c r="X463" s="231" t="s">
        <v>363</v>
      </c>
      <c r="Y463" s="231" t="s">
        <v>144</v>
      </c>
      <c r="Z463" s="211"/>
      <c r="AA463" s="211"/>
      <c r="AB463" s="211"/>
      <c r="AC463" s="211"/>
      <c r="AD463" s="211"/>
      <c r="AE463" s="211"/>
      <c r="AF463" s="211"/>
      <c r="AG463" s="211" t="s">
        <v>364</v>
      </c>
      <c r="AH463" s="211"/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ht="13" x14ac:dyDescent="0.25">
      <c r="A464" s="233" t="s">
        <v>136</v>
      </c>
      <c r="B464" s="234" t="s">
        <v>101</v>
      </c>
      <c r="C464" s="260" t="s">
        <v>102</v>
      </c>
      <c r="D464" s="235"/>
      <c r="E464" s="236"/>
      <c r="F464" s="237"/>
      <c r="G464" s="237">
        <f>SUMIF(AG465:AG500,"&lt;&gt;NOR",G465:G500)</f>
        <v>0</v>
      </c>
      <c r="H464" s="237"/>
      <c r="I464" s="237">
        <f>SUM(I465:I500)</f>
        <v>0</v>
      </c>
      <c r="J464" s="237"/>
      <c r="K464" s="237">
        <f>SUM(K465:K500)</f>
        <v>0</v>
      </c>
      <c r="L464" s="237"/>
      <c r="M464" s="237">
        <f>SUM(M465:M500)</f>
        <v>0</v>
      </c>
      <c r="N464" s="236"/>
      <c r="O464" s="236">
        <f>SUM(O465:O500)</f>
        <v>40.99</v>
      </c>
      <c r="P464" s="236"/>
      <c r="Q464" s="236">
        <f>SUM(Q465:Q500)</f>
        <v>28.150000000000002</v>
      </c>
      <c r="R464" s="237"/>
      <c r="S464" s="237"/>
      <c r="T464" s="238"/>
      <c r="U464" s="232"/>
      <c r="V464" s="232">
        <f>SUM(V465:V500)</f>
        <v>888.7099999999997</v>
      </c>
      <c r="W464" s="232"/>
      <c r="X464" s="232"/>
      <c r="Y464" s="232"/>
      <c r="AG464" t="s">
        <v>137</v>
      </c>
    </row>
    <row r="465" spans="1:60" outlineLevel="1" x14ac:dyDescent="0.25">
      <c r="A465" s="243">
        <v>124</v>
      </c>
      <c r="B465" s="244" t="s">
        <v>613</v>
      </c>
      <c r="C465" s="261" t="s">
        <v>614</v>
      </c>
      <c r="D465" s="245" t="s">
        <v>189</v>
      </c>
      <c r="E465" s="246">
        <v>667.8</v>
      </c>
      <c r="F465" s="247"/>
      <c r="G465" s="248">
        <f>ROUND(E465*F465,2)</f>
        <v>0</v>
      </c>
      <c r="H465" s="247"/>
      <c r="I465" s="248">
        <f>ROUND(E465*H465,2)</f>
        <v>0</v>
      </c>
      <c r="J465" s="247"/>
      <c r="K465" s="248">
        <f>ROUND(E465*J465,2)</f>
        <v>0</v>
      </c>
      <c r="L465" s="248">
        <v>21</v>
      </c>
      <c r="M465" s="248">
        <f>G465*(1+L465/100)</f>
        <v>0</v>
      </c>
      <c r="N465" s="246">
        <v>0</v>
      </c>
      <c r="O465" s="246">
        <f>ROUND(E465*N465,2)</f>
        <v>0</v>
      </c>
      <c r="P465" s="246">
        <v>4.2000000000000003E-2</v>
      </c>
      <c r="Q465" s="246">
        <f>ROUND(E465*P465,2)</f>
        <v>28.05</v>
      </c>
      <c r="R465" s="248"/>
      <c r="S465" s="248" t="s">
        <v>141</v>
      </c>
      <c r="T465" s="249" t="s">
        <v>141</v>
      </c>
      <c r="U465" s="231">
        <v>0.14000000000000001</v>
      </c>
      <c r="V465" s="231">
        <f>ROUND(E465*U465,2)</f>
        <v>93.49</v>
      </c>
      <c r="W465" s="231"/>
      <c r="X465" s="231" t="s">
        <v>178</v>
      </c>
      <c r="Y465" s="231" t="s">
        <v>144</v>
      </c>
      <c r="Z465" s="211"/>
      <c r="AA465" s="211"/>
      <c r="AB465" s="211"/>
      <c r="AC465" s="211"/>
      <c r="AD465" s="211"/>
      <c r="AE465" s="211"/>
      <c r="AF465" s="211"/>
      <c r="AG465" s="211" t="s">
        <v>179</v>
      </c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2" x14ac:dyDescent="0.25">
      <c r="A466" s="228"/>
      <c r="B466" s="229"/>
      <c r="C466" s="278" t="s">
        <v>465</v>
      </c>
      <c r="D466" s="272"/>
      <c r="E466" s="273">
        <v>320.77499999999998</v>
      </c>
      <c r="F466" s="231"/>
      <c r="G466" s="231"/>
      <c r="H466" s="231"/>
      <c r="I466" s="231"/>
      <c r="J466" s="231"/>
      <c r="K466" s="231"/>
      <c r="L466" s="231"/>
      <c r="M466" s="231"/>
      <c r="N466" s="230"/>
      <c r="O466" s="230"/>
      <c r="P466" s="230"/>
      <c r="Q466" s="230"/>
      <c r="R466" s="231"/>
      <c r="S466" s="231"/>
      <c r="T466" s="231"/>
      <c r="U466" s="231"/>
      <c r="V466" s="231"/>
      <c r="W466" s="231"/>
      <c r="X466" s="231"/>
      <c r="Y466" s="231"/>
      <c r="Z466" s="211"/>
      <c r="AA466" s="211"/>
      <c r="AB466" s="211"/>
      <c r="AC466" s="211"/>
      <c r="AD466" s="211"/>
      <c r="AE466" s="211"/>
      <c r="AF466" s="211"/>
      <c r="AG466" s="211" t="s">
        <v>181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3" x14ac:dyDescent="0.25">
      <c r="A467" s="228"/>
      <c r="B467" s="229"/>
      <c r="C467" s="278" t="s">
        <v>466</v>
      </c>
      <c r="D467" s="272"/>
      <c r="E467" s="273">
        <v>347.02499999999998</v>
      </c>
      <c r="F467" s="231"/>
      <c r="G467" s="231"/>
      <c r="H467" s="231"/>
      <c r="I467" s="231"/>
      <c r="J467" s="231"/>
      <c r="K467" s="231"/>
      <c r="L467" s="231"/>
      <c r="M467" s="231"/>
      <c r="N467" s="230"/>
      <c r="O467" s="230"/>
      <c r="P467" s="230"/>
      <c r="Q467" s="230"/>
      <c r="R467" s="231"/>
      <c r="S467" s="231"/>
      <c r="T467" s="231"/>
      <c r="U467" s="231"/>
      <c r="V467" s="231"/>
      <c r="W467" s="231"/>
      <c r="X467" s="231"/>
      <c r="Y467" s="231"/>
      <c r="Z467" s="211"/>
      <c r="AA467" s="211"/>
      <c r="AB467" s="211"/>
      <c r="AC467" s="211"/>
      <c r="AD467" s="211"/>
      <c r="AE467" s="211"/>
      <c r="AF467" s="211"/>
      <c r="AG467" s="211" t="s">
        <v>181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5">
      <c r="A468" s="243">
        <v>125</v>
      </c>
      <c r="B468" s="244" t="s">
        <v>615</v>
      </c>
      <c r="C468" s="261" t="s">
        <v>616</v>
      </c>
      <c r="D468" s="245" t="s">
        <v>189</v>
      </c>
      <c r="E468" s="246">
        <v>3</v>
      </c>
      <c r="F468" s="247"/>
      <c r="G468" s="248">
        <f>ROUND(E468*F468,2)</f>
        <v>0</v>
      </c>
      <c r="H468" s="247"/>
      <c r="I468" s="248">
        <f>ROUND(E468*H468,2)</f>
        <v>0</v>
      </c>
      <c r="J468" s="247"/>
      <c r="K468" s="248">
        <f>ROUND(E468*J468,2)</f>
        <v>0</v>
      </c>
      <c r="L468" s="248">
        <v>21</v>
      </c>
      <c r="M468" s="248">
        <f>G468*(1+L468/100)</f>
        <v>0</v>
      </c>
      <c r="N468" s="246">
        <v>0</v>
      </c>
      <c r="O468" s="246">
        <f>ROUND(E468*N468,2)</f>
        <v>0</v>
      </c>
      <c r="P468" s="246">
        <v>3.4000000000000002E-2</v>
      </c>
      <c r="Q468" s="246">
        <f>ROUND(E468*P468,2)</f>
        <v>0.1</v>
      </c>
      <c r="R468" s="248"/>
      <c r="S468" s="248" t="s">
        <v>141</v>
      </c>
      <c r="T468" s="249" t="s">
        <v>141</v>
      </c>
      <c r="U468" s="231">
        <v>0.22</v>
      </c>
      <c r="V468" s="231">
        <f>ROUND(E468*U468,2)</f>
        <v>0.66</v>
      </c>
      <c r="W468" s="231"/>
      <c r="X468" s="231" t="s">
        <v>178</v>
      </c>
      <c r="Y468" s="231" t="s">
        <v>144</v>
      </c>
      <c r="Z468" s="211"/>
      <c r="AA468" s="211"/>
      <c r="AB468" s="211"/>
      <c r="AC468" s="211"/>
      <c r="AD468" s="211"/>
      <c r="AE468" s="211"/>
      <c r="AF468" s="211"/>
      <c r="AG468" s="211" t="s">
        <v>179</v>
      </c>
      <c r="AH468" s="211"/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2" x14ac:dyDescent="0.25">
      <c r="A469" s="228"/>
      <c r="B469" s="229"/>
      <c r="C469" s="278" t="s">
        <v>617</v>
      </c>
      <c r="D469" s="272"/>
      <c r="E469" s="273">
        <v>3</v>
      </c>
      <c r="F469" s="231"/>
      <c r="G469" s="231"/>
      <c r="H469" s="231"/>
      <c r="I469" s="231"/>
      <c r="J469" s="231"/>
      <c r="K469" s="231"/>
      <c r="L469" s="231"/>
      <c r="M469" s="231"/>
      <c r="N469" s="230"/>
      <c r="O469" s="230"/>
      <c r="P469" s="230"/>
      <c r="Q469" s="230"/>
      <c r="R469" s="231"/>
      <c r="S469" s="231"/>
      <c r="T469" s="231"/>
      <c r="U469" s="231"/>
      <c r="V469" s="231"/>
      <c r="W469" s="231"/>
      <c r="X469" s="231"/>
      <c r="Y469" s="231"/>
      <c r="Z469" s="211"/>
      <c r="AA469" s="211"/>
      <c r="AB469" s="211"/>
      <c r="AC469" s="211"/>
      <c r="AD469" s="211"/>
      <c r="AE469" s="211"/>
      <c r="AF469" s="211"/>
      <c r="AG469" s="211" t="s">
        <v>181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ht="30" outlineLevel="1" x14ac:dyDescent="0.25">
      <c r="A470" s="243">
        <v>126</v>
      </c>
      <c r="B470" s="244" t="s">
        <v>618</v>
      </c>
      <c r="C470" s="261" t="s">
        <v>619</v>
      </c>
      <c r="D470" s="245" t="s">
        <v>189</v>
      </c>
      <c r="E470" s="246">
        <v>696.8</v>
      </c>
      <c r="F470" s="247"/>
      <c r="G470" s="248">
        <f>ROUND(E470*F470,2)</f>
        <v>0</v>
      </c>
      <c r="H470" s="247"/>
      <c r="I470" s="248">
        <f>ROUND(E470*H470,2)</f>
        <v>0</v>
      </c>
      <c r="J470" s="247"/>
      <c r="K470" s="248">
        <f>ROUND(E470*J470,2)</f>
        <v>0</v>
      </c>
      <c r="L470" s="248">
        <v>21</v>
      </c>
      <c r="M470" s="248">
        <f>G470*(1+L470/100)</f>
        <v>0</v>
      </c>
      <c r="N470" s="246">
        <v>5.2999999999999999E-2</v>
      </c>
      <c r="O470" s="246">
        <f>ROUND(E470*N470,2)</f>
        <v>36.93</v>
      </c>
      <c r="P470" s="246">
        <v>0</v>
      </c>
      <c r="Q470" s="246">
        <f>ROUND(E470*P470,2)</f>
        <v>0</v>
      </c>
      <c r="R470" s="248"/>
      <c r="S470" s="248" t="s">
        <v>141</v>
      </c>
      <c r="T470" s="249" t="s">
        <v>141</v>
      </c>
      <c r="U470" s="231">
        <v>0.57999999999999996</v>
      </c>
      <c r="V470" s="231">
        <f>ROUND(E470*U470,2)</f>
        <v>404.14</v>
      </c>
      <c r="W470" s="231"/>
      <c r="X470" s="231" t="s">
        <v>178</v>
      </c>
      <c r="Y470" s="231" t="s">
        <v>144</v>
      </c>
      <c r="Z470" s="211"/>
      <c r="AA470" s="211"/>
      <c r="AB470" s="211"/>
      <c r="AC470" s="211"/>
      <c r="AD470" s="211"/>
      <c r="AE470" s="211"/>
      <c r="AF470" s="211"/>
      <c r="AG470" s="211" t="s">
        <v>179</v>
      </c>
      <c r="AH470" s="211"/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2" x14ac:dyDescent="0.25">
      <c r="A471" s="228"/>
      <c r="B471" s="229"/>
      <c r="C471" s="278" t="s">
        <v>465</v>
      </c>
      <c r="D471" s="272"/>
      <c r="E471" s="273">
        <v>320.77499999999998</v>
      </c>
      <c r="F471" s="231"/>
      <c r="G471" s="231"/>
      <c r="H471" s="231"/>
      <c r="I471" s="231"/>
      <c r="J471" s="231"/>
      <c r="K471" s="231"/>
      <c r="L471" s="231"/>
      <c r="M471" s="231"/>
      <c r="N471" s="230"/>
      <c r="O471" s="230"/>
      <c r="P471" s="230"/>
      <c r="Q471" s="230"/>
      <c r="R471" s="231"/>
      <c r="S471" s="231"/>
      <c r="T471" s="231"/>
      <c r="U471" s="231"/>
      <c r="V471" s="231"/>
      <c r="W471" s="231"/>
      <c r="X471" s="231"/>
      <c r="Y471" s="231"/>
      <c r="Z471" s="211"/>
      <c r="AA471" s="211"/>
      <c r="AB471" s="211"/>
      <c r="AC471" s="211"/>
      <c r="AD471" s="211"/>
      <c r="AE471" s="211"/>
      <c r="AF471" s="211"/>
      <c r="AG471" s="211" t="s">
        <v>181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3" x14ac:dyDescent="0.25">
      <c r="A472" s="228"/>
      <c r="B472" s="229"/>
      <c r="C472" s="278" t="s">
        <v>466</v>
      </c>
      <c r="D472" s="272"/>
      <c r="E472" s="273">
        <v>347.02499999999998</v>
      </c>
      <c r="F472" s="231"/>
      <c r="G472" s="231"/>
      <c r="H472" s="231"/>
      <c r="I472" s="231"/>
      <c r="J472" s="231"/>
      <c r="K472" s="231"/>
      <c r="L472" s="231"/>
      <c r="M472" s="231"/>
      <c r="N472" s="230"/>
      <c r="O472" s="230"/>
      <c r="P472" s="230"/>
      <c r="Q472" s="230"/>
      <c r="R472" s="231"/>
      <c r="S472" s="231"/>
      <c r="T472" s="231"/>
      <c r="U472" s="231"/>
      <c r="V472" s="231"/>
      <c r="W472" s="231"/>
      <c r="X472" s="231"/>
      <c r="Y472" s="231"/>
      <c r="Z472" s="211"/>
      <c r="AA472" s="211"/>
      <c r="AB472" s="211"/>
      <c r="AC472" s="211"/>
      <c r="AD472" s="211"/>
      <c r="AE472" s="211"/>
      <c r="AF472" s="211"/>
      <c r="AG472" s="211" t="s">
        <v>181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3" x14ac:dyDescent="0.25">
      <c r="A473" s="228"/>
      <c r="B473" s="229"/>
      <c r="C473" s="278" t="s">
        <v>620</v>
      </c>
      <c r="D473" s="272"/>
      <c r="E473" s="273">
        <v>29</v>
      </c>
      <c r="F473" s="231"/>
      <c r="G473" s="231"/>
      <c r="H473" s="231"/>
      <c r="I473" s="231"/>
      <c r="J473" s="231"/>
      <c r="K473" s="231"/>
      <c r="L473" s="231"/>
      <c r="M473" s="231"/>
      <c r="N473" s="230"/>
      <c r="O473" s="230"/>
      <c r="P473" s="230"/>
      <c r="Q473" s="230"/>
      <c r="R473" s="231"/>
      <c r="S473" s="231"/>
      <c r="T473" s="231"/>
      <c r="U473" s="231"/>
      <c r="V473" s="231"/>
      <c r="W473" s="231"/>
      <c r="X473" s="231"/>
      <c r="Y473" s="231"/>
      <c r="Z473" s="211"/>
      <c r="AA473" s="211"/>
      <c r="AB473" s="211"/>
      <c r="AC473" s="211"/>
      <c r="AD473" s="211"/>
      <c r="AE473" s="211"/>
      <c r="AF473" s="211"/>
      <c r="AG473" s="211" t="s">
        <v>181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5">
      <c r="A474" s="243">
        <v>127</v>
      </c>
      <c r="B474" s="244" t="s">
        <v>621</v>
      </c>
      <c r="C474" s="261" t="s">
        <v>622</v>
      </c>
      <c r="D474" s="245" t="s">
        <v>189</v>
      </c>
      <c r="E474" s="246">
        <v>3</v>
      </c>
      <c r="F474" s="247"/>
      <c r="G474" s="248">
        <f>ROUND(E474*F474,2)</f>
        <v>0</v>
      </c>
      <c r="H474" s="247"/>
      <c r="I474" s="248">
        <f>ROUND(E474*H474,2)</f>
        <v>0</v>
      </c>
      <c r="J474" s="247"/>
      <c r="K474" s="248">
        <f>ROUND(E474*J474,2)</f>
        <v>0</v>
      </c>
      <c r="L474" s="248">
        <v>21</v>
      </c>
      <c r="M474" s="248">
        <f>G474*(1+L474/100)</f>
        <v>0</v>
      </c>
      <c r="N474" s="246">
        <v>0</v>
      </c>
      <c r="O474" s="246">
        <f>ROUND(E474*N474,2)</f>
        <v>0</v>
      </c>
      <c r="P474" s="246">
        <v>0</v>
      </c>
      <c r="Q474" s="246">
        <f>ROUND(E474*P474,2)</f>
        <v>0</v>
      </c>
      <c r="R474" s="248"/>
      <c r="S474" s="248" t="s">
        <v>141</v>
      </c>
      <c r="T474" s="249" t="s">
        <v>141</v>
      </c>
      <c r="U474" s="231">
        <v>0.57699999999999996</v>
      </c>
      <c r="V474" s="231">
        <f>ROUND(E474*U474,2)</f>
        <v>1.73</v>
      </c>
      <c r="W474" s="231"/>
      <c r="X474" s="231" t="s">
        <v>178</v>
      </c>
      <c r="Y474" s="231" t="s">
        <v>144</v>
      </c>
      <c r="Z474" s="211"/>
      <c r="AA474" s="211"/>
      <c r="AB474" s="211"/>
      <c r="AC474" s="211"/>
      <c r="AD474" s="211"/>
      <c r="AE474" s="211"/>
      <c r="AF474" s="211"/>
      <c r="AG474" s="211" t="s">
        <v>179</v>
      </c>
      <c r="AH474" s="211"/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2" x14ac:dyDescent="0.25">
      <c r="A475" s="228"/>
      <c r="B475" s="229"/>
      <c r="C475" s="278" t="s">
        <v>617</v>
      </c>
      <c r="D475" s="272"/>
      <c r="E475" s="273">
        <v>3</v>
      </c>
      <c r="F475" s="231"/>
      <c r="G475" s="231"/>
      <c r="H475" s="231"/>
      <c r="I475" s="231"/>
      <c r="J475" s="231"/>
      <c r="K475" s="231"/>
      <c r="L475" s="231"/>
      <c r="M475" s="231"/>
      <c r="N475" s="230"/>
      <c r="O475" s="230"/>
      <c r="P475" s="230"/>
      <c r="Q475" s="230"/>
      <c r="R475" s="231"/>
      <c r="S475" s="231"/>
      <c r="T475" s="231"/>
      <c r="U475" s="231"/>
      <c r="V475" s="231"/>
      <c r="W475" s="231"/>
      <c r="X475" s="231"/>
      <c r="Y475" s="231"/>
      <c r="Z475" s="211"/>
      <c r="AA475" s="211"/>
      <c r="AB475" s="211"/>
      <c r="AC475" s="211"/>
      <c r="AD475" s="211"/>
      <c r="AE475" s="211"/>
      <c r="AF475" s="211"/>
      <c r="AG475" s="211" t="s">
        <v>181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ht="30" outlineLevel="1" x14ac:dyDescent="0.25">
      <c r="A476" s="243">
        <v>128</v>
      </c>
      <c r="B476" s="244" t="s">
        <v>623</v>
      </c>
      <c r="C476" s="261" t="s">
        <v>624</v>
      </c>
      <c r="D476" s="245" t="s">
        <v>189</v>
      </c>
      <c r="E476" s="246">
        <v>7.9379999999999997</v>
      </c>
      <c r="F476" s="247"/>
      <c r="G476" s="248">
        <f>ROUND(E476*F476,2)</f>
        <v>0</v>
      </c>
      <c r="H476" s="247"/>
      <c r="I476" s="248">
        <f>ROUND(E476*H476,2)</f>
        <v>0</v>
      </c>
      <c r="J476" s="247"/>
      <c r="K476" s="248">
        <f>ROUND(E476*J476,2)</f>
        <v>0</v>
      </c>
      <c r="L476" s="248">
        <v>21</v>
      </c>
      <c r="M476" s="248">
        <f>G476*(1+L476/100)</f>
        <v>0</v>
      </c>
      <c r="N476" s="246">
        <v>6.4589999999999995E-2</v>
      </c>
      <c r="O476" s="246">
        <f>ROUND(E476*N476,2)</f>
        <v>0.51</v>
      </c>
      <c r="P476" s="246">
        <v>0</v>
      </c>
      <c r="Q476" s="246">
        <f>ROUND(E476*P476,2)</f>
        <v>0</v>
      </c>
      <c r="R476" s="248"/>
      <c r="S476" s="248" t="s">
        <v>141</v>
      </c>
      <c r="T476" s="249" t="s">
        <v>141</v>
      </c>
      <c r="U476" s="231">
        <v>0.78700000000000003</v>
      </c>
      <c r="V476" s="231">
        <f>ROUND(E476*U476,2)</f>
        <v>6.25</v>
      </c>
      <c r="W476" s="231"/>
      <c r="X476" s="231" t="s">
        <v>178</v>
      </c>
      <c r="Y476" s="231" t="s">
        <v>144</v>
      </c>
      <c r="Z476" s="211"/>
      <c r="AA476" s="211"/>
      <c r="AB476" s="211"/>
      <c r="AC476" s="211"/>
      <c r="AD476" s="211"/>
      <c r="AE476" s="211"/>
      <c r="AF476" s="211"/>
      <c r="AG476" s="211" t="s">
        <v>179</v>
      </c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2" x14ac:dyDescent="0.25">
      <c r="A477" s="228"/>
      <c r="B477" s="229"/>
      <c r="C477" s="278" t="s">
        <v>625</v>
      </c>
      <c r="D477" s="272"/>
      <c r="E477" s="273">
        <v>7.9379999999999997</v>
      </c>
      <c r="F477" s="231"/>
      <c r="G477" s="231"/>
      <c r="H477" s="231"/>
      <c r="I477" s="231"/>
      <c r="J477" s="231"/>
      <c r="K477" s="231"/>
      <c r="L477" s="231"/>
      <c r="M477" s="231"/>
      <c r="N477" s="230"/>
      <c r="O477" s="230"/>
      <c r="P477" s="230"/>
      <c r="Q477" s="230"/>
      <c r="R477" s="231"/>
      <c r="S477" s="231"/>
      <c r="T477" s="231"/>
      <c r="U477" s="231"/>
      <c r="V477" s="231"/>
      <c r="W477" s="231"/>
      <c r="X477" s="231"/>
      <c r="Y477" s="231"/>
      <c r="Z477" s="211"/>
      <c r="AA477" s="211"/>
      <c r="AB477" s="211"/>
      <c r="AC477" s="211"/>
      <c r="AD477" s="211"/>
      <c r="AE477" s="211"/>
      <c r="AF477" s="211"/>
      <c r="AG477" s="211" t="s">
        <v>181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ht="20" outlineLevel="1" x14ac:dyDescent="0.25">
      <c r="A478" s="243">
        <v>129</v>
      </c>
      <c r="B478" s="244" t="s">
        <v>626</v>
      </c>
      <c r="C478" s="261" t="s">
        <v>627</v>
      </c>
      <c r="D478" s="245" t="s">
        <v>189</v>
      </c>
      <c r="E478" s="246">
        <v>37</v>
      </c>
      <c r="F478" s="247"/>
      <c r="G478" s="248">
        <f>ROUND(E478*F478,2)</f>
        <v>0</v>
      </c>
      <c r="H478" s="247"/>
      <c r="I478" s="248">
        <f>ROUND(E478*H478,2)</f>
        <v>0</v>
      </c>
      <c r="J478" s="247"/>
      <c r="K478" s="248">
        <f>ROUND(E478*J478,2)</f>
        <v>0</v>
      </c>
      <c r="L478" s="248">
        <v>21</v>
      </c>
      <c r="M478" s="248">
        <f>G478*(1+L478/100)</f>
        <v>0</v>
      </c>
      <c r="N478" s="246">
        <v>6.3479999999999995E-2</v>
      </c>
      <c r="O478" s="246">
        <f>ROUND(E478*N478,2)</f>
        <v>2.35</v>
      </c>
      <c r="P478" s="246">
        <v>0</v>
      </c>
      <c r="Q478" s="246">
        <f>ROUND(E478*P478,2)</f>
        <v>0</v>
      </c>
      <c r="R478" s="248"/>
      <c r="S478" s="248" t="s">
        <v>141</v>
      </c>
      <c r="T478" s="249" t="s">
        <v>141</v>
      </c>
      <c r="U478" s="231">
        <v>2.77</v>
      </c>
      <c r="V478" s="231">
        <f>ROUND(E478*U478,2)</f>
        <v>102.49</v>
      </c>
      <c r="W478" s="231"/>
      <c r="X478" s="231" t="s">
        <v>178</v>
      </c>
      <c r="Y478" s="231" t="s">
        <v>144</v>
      </c>
      <c r="Z478" s="211"/>
      <c r="AA478" s="211"/>
      <c r="AB478" s="211"/>
      <c r="AC478" s="211"/>
      <c r="AD478" s="211"/>
      <c r="AE478" s="211"/>
      <c r="AF478" s="211"/>
      <c r="AG478" s="211" t="s">
        <v>179</v>
      </c>
      <c r="AH478" s="211"/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2" x14ac:dyDescent="0.25">
      <c r="A479" s="228"/>
      <c r="B479" s="229"/>
      <c r="C479" s="278" t="s">
        <v>628</v>
      </c>
      <c r="D479" s="272"/>
      <c r="E479" s="273">
        <v>25</v>
      </c>
      <c r="F479" s="231"/>
      <c r="G479" s="231"/>
      <c r="H479" s="231"/>
      <c r="I479" s="231"/>
      <c r="J479" s="231"/>
      <c r="K479" s="231"/>
      <c r="L479" s="231"/>
      <c r="M479" s="231"/>
      <c r="N479" s="230"/>
      <c r="O479" s="230"/>
      <c r="P479" s="230"/>
      <c r="Q479" s="230"/>
      <c r="R479" s="231"/>
      <c r="S479" s="231"/>
      <c r="T479" s="231"/>
      <c r="U479" s="231"/>
      <c r="V479" s="231"/>
      <c r="W479" s="231"/>
      <c r="X479" s="231"/>
      <c r="Y479" s="231"/>
      <c r="Z479" s="211"/>
      <c r="AA479" s="211"/>
      <c r="AB479" s="211"/>
      <c r="AC479" s="211"/>
      <c r="AD479" s="211"/>
      <c r="AE479" s="211"/>
      <c r="AF479" s="211"/>
      <c r="AG479" s="211" t="s">
        <v>181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3" x14ac:dyDescent="0.25">
      <c r="A480" s="228"/>
      <c r="B480" s="229"/>
      <c r="C480" s="278" t="s">
        <v>629</v>
      </c>
      <c r="D480" s="272"/>
      <c r="E480" s="273">
        <v>12</v>
      </c>
      <c r="F480" s="231"/>
      <c r="G480" s="231"/>
      <c r="H480" s="231"/>
      <c r="I480" s="231"/>
      <c r="J480" s="231"/>
      <c r="K480" s="231"/>
      <c r="L480" s="231"/>
      <c r="M480" s="231"/>
      <c r="N480" s="230"/>
      <c r="O480" s="230"/>
      <c r="P480" s="230"/>
      <c r="Q480" s="230"/>
      <c r="R480" s="231"/>
      <c r="S480" s="231"/>
      <c r="T480" s="231"/>
      <c r="U480" s="231"/>
      <c r="V480" s="231"/>
      <c r="W480" s="231"/>
      <c r="X480" s="231"/>
      <c r="Y480" s="231"/>
      <c r="Z480" s="211"/>
      <c r="AA480" s="211"/>
      <c r="AB480" s="211"/>
      <c r="AC480" s="211"/>
      <c r="AD480" s="211"/>
      <c r="AE480" s="211"/>
      <c r="AF480" s="211"/>
      <c r="AG480" s="211" t="s">
        <v>181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ht="20" outlineLevel="1" x14ac:dyDescent="0.25">
      <c r="A481" s="243">
        <v>130</v>
      </c>
      <c r="B481" s="244" t="s">
        <v>630</v>
      </c>
      <c r="C481" s="261" t="s">
        <v>631</v>
      </c>
      <c r="D481" s="245" t="s">
        <v>287</v>
      </c>
      <c r="E481" s="246">
        <v>35</v>
      </c>
      <c r="F481" s="247"/>
      <c r="G481" s="248">
        <f>ROUND(E481*F481,2)</f>
        <v>0</v>
      </c>
      <c r="H481" s="247"/>
      <c r="I481" s="248">
        <f>ROUND(E481*H481,2)</f>
        <v>0</v>
      </c>
      <c r="J481" s="247"/>
      <c r="K481" s="248">
        <f>ROUND(E481*J481,2)</f>
        <v>0</v>
      </c>
      <c r="L481" s="248">
        <v>21</v>
      </c>
      <c r="M481" s="248">
        <f>G481*(1+L481/100)</f>
        <v>0</v>
      </c>
      <c r="N481" s="246">
        <v>1.231E-2</v>
      </c>
      <c r="O481" s="246">
        <f>ROUND(E481*N481,2)</f>
        <v>0.43</v>
      </c>
      <c r="P481" s="246">
        <v>0</v>
      </c>
      <c r="Q481" s="246">
        <f>ROUND(E481*P481,2)</f>
        <v>0</v>
      </c>
      <c r="R481" s="248"/>
      <c r="S481" s="248" t="s">
        <v>141</v>
      </c>
      <c r="T481" s="249" t="s">
        <v>141</v>
      </c>
      <c r="U481" s="231">
        <v>0.33</v>
      </c>
      <c r="V481" s="231">
        <f>ROUND(E481*U481,2)</f>
        <v>11.55</v>
      </c>
      <c r="W481" s="231"/>
      <c r="X481" s="231" t="s">
        <v>178</v>
      </c>
      <c r="Y481" s="231" t="s">
        <v>144</v>
      </c>
      <c r="Z481" s="211"/>
      <c r="AA481" s="211"/>
      <c r="AB481" s="211"/>
      <c r="AC481" s="211"/>
      <c r="AD481" s="211"/>
      <c r="AE481" s="211"/>
      <c r="AF481" s="211"/>
      <c r="AG481" s="211" t="s">
        <v>179</v>
      </c>
      <c r="AH481" s="211"/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2" x14ac:dyDescent="0.25">
      <c r="A482" s="228"/>
      <c r="B482" s="229"/>
      <c r="C482" s="262" t="s">
        <v>632</v>
      </c>
      <c r="D482" s="250"/>
      <c r="E482" s="250"/>
      <c r="F482" s="250"/>
      <c r="G482" s="250"/>
      <c r="H482" s="231"/>
      <c r="I482" s="231"/>
      <c r="J482" s="231"/>
      <c r="K482" s="231"/>
      <c r="L482" s="231"/>
      <c r="M482" s="231"/>
      <c r="N482" s="230"/>
      <c r="O482" s="230"/>
      <c r="P482" s="230"/>
      <c r="Q482" s="230"/>
      <c r="R482" s="231"/>
      <c r="S482" s="231"/>
      <c r="T482" s="231"/>
      <c r="U482" s="231"/>
      <c r="V482" s="231"/>
      <c r="W482" s="231"/>
      <c r="X482" s="231"/>
      <c r="Y482" s="231"/>
      <c r="Z482" s="211"/>
      <c r="AA482" s="211"/>
      <c r="AB482" s="211"/>
      <c r="AC482" s="211"/>
      <c r="AD482" s="211"/>
      <c r="AE482" s="211"/>
      <c r="AF482" s="211"/>
      <c r="AG482" s="211" t="s">
        <v>147</v>
      </c>
      <c r="AH482" s="211"/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2" x14ac:dyDescent="0.25">
      <c r="A483" s="228"/>
      <c r="B483" s="229"/>
      <c r="C483" s="278" t="s">
        <v>633</v>
      </c>
      <c r="D483" s="272"/>
      <c r="E483" s="273">
        <v>35</v>
      </c>
      <c r="F483" s="231"/>
      <c r="G483" s="231"/>
      <c r="H483" s="231"/>
      <c r="I483" s="231"/>
      <c r="J483" s="231"/>
      <c r="K483" s="231"/>
      <c r="L483" s="231"/>
      <c r="M483" s="231"/>
      <c r="N483" s="230"/>
      <c r="O483" s="230"/>
      <c r="P483" s="230"/>
      <c r="Q483" s="230"/>
      <c r="R483" s="231"/>
      <c r="S483" s="231"/>
      <c r="T483" s="231"/>
      <c r="U483" s="231"/>
      <c r="V483" s="231"/>
      <c r="W483" s="231"/>
      <c r="X483" s="231"/>
      <c r="Y483" s="231"/>
      <c r="Z483" s="211"/>
      <c r="AA483" s="211"/>
      <c r="AB483" s="211"/>
      <c r="AC483" s="211"/>
      <c r="AD483" s="211"/>
      <c r="AE483" s="211"/>
      <c r="AF483" s="211"/>
      <c r="AG483" s="211" t="s">
        <v>181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5">
      <c r="A484" s="243">
        <v>131</v>
      </c>
      <c r="B484" s="244" t="s">
        <v>634</v>
      </c>
      <c r="C484" s="261" t="s">
        <v>635</v>
      </c>
      <c r="D484" s="245" t="s">
        <v>636</v>
      </c>
      <c r="E484" s="246">
        <v>58</v>
      </c>
      <c r="F484" s="247"/>
      <c r="G484" s="248">
        <f>ROUND(E484*F484,2)</f>
        <v>0</v>
      </c>
      <c r="H484" s="247"/>
      <c r="I484" s="248">
        <f>ROUND(E484*H484,2)</f>
        <v>0</v>
      </c>
      <c r="J484" s="247"/>
      <c r="K484" s="248">
        <f>ROUND(E484*J484,2)</f>
        <v>0</v>
      </c>
      <c r="L484" s="248">
        <v>21</v>
      </c>
      <c r="M484" s="248">
        <f>G484*(1+L484/100)</f>
        <v>0</v>
      </c>
      <c r="N484" s="246">
        <v>1.1100000000000001E-3</v>
      </c>
      <c r="O484" s="246">
        <f>ROUND(E484*N484,2)</f>
        <v>0.06</v>
      </c>
      <c r="P484" s="246">
        <v>0</v>
      </c>
      <c r="Q484" s="246">
        <f>ROUND(E484*P484,2)</f>
        <v>0</v>
      </c>
      <c r="R484" s="248"/>
      <c r="S484" s="248" t="s">
        <v>141</v>
      </c>
      <c r="T484" s="249" t="s">
        <v>141</v>
      </c>
      <c r="U484" s="231">
        <v>0.41</v>
      </c>
      <c r="V484" s="231">
        <f>ROUND(E484*U484,2)</f>
        <v>23.78</v>
      </c>
      <c r="W484" s="231"/>
      <c r="X484" s="231" t="s">
        <v>178</v>
      </c>
      <c r="Y484" s="231" t="s">
        <v>144</v>
      </c>
      <c r="Z484" s="211"/>
      <c r="AA484" s="211"/>
      <c r="AB484" s="211"/>
      <c r="AC484" s="211"/>
      <c r="AD484" s="211"/>
      <c r="AE484" s="211"/>
      <c r="AF484" s="211"/>
      <c r="AG484" s="211" t="s">
        <v>179</v>
      </c>
      <c r="AH484" s="211"/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2" x14ac:dyDescent="0.25">
      <c r="A485" s="228"/>
      <c r="B485" s="229"/>
      <c r="C485" s="262" t="s">
        <v>720</v>
      </c>
      <c r="D485" s="250"/>
      <c r="E485" s="250"/>
      <c r="F485" s="250"/>
      <c r="G485" s="250"/>
      <c r="H485" s="231"/>
      <c r="I485" s="231"/>
      <c r="J485" s="231"/>
      <c r="K485" s="231"/>
      <c r="L485" s="231"/>
      <c r="M485" s="231"/>
      <c r="N485" s="230"/>
      <c r="O485" s="230"/>
      <c r="P485" s="230"/>
      <c r="Q485" s="230"/>
      <c r="R485" s="231"/>
      <c r="S485" s="231"/>
      <c r="T485" s="231"/>
      <c r="U485" s="231"/>
      <c r="V485" s="231"/>
      <c r="W485" s="231"/>
      <c r="X485" s="231"/>
      <c r="Y485" s="231"/>
      <c r="Z485" s="211"/>
      <c r="AA485" s="211"/>
      <c r="AB485" s="211"/>
      <c r="AC485" s="211"/>
      <c r="AD485" s="211"/>
      <c r="AE485" s="211"/>
      <c r="AF485" s="211"/>
      <c r="AG485" s="211" t="s">
        <v>147</v>
      </c>
      <c r="AH485" s="211"/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3" x14ac:dyDescent="0.25">
      <c r="A486" s="228"/>
      <c r="B486" s="229"/>
      <c r="C486" s="264" t="s">
        <v>637</v>
      </c>
      <c r="D486" s="259"/>
      <c r="E486" s="259"/>
      <c r="F486" s="259"/>
      <c r="G486" s="259"/>
      <c r="H486" s="231"/>
      <c r="I486" s="231"/>
      <c r="J486" s="231"/>
      <c r="K486" s="231"/>
      <c r="L486" s="231"/>
      <c r="M486" s="231"/>
      <c r="N486" s="230"/>
      <c r="O486" s="230"/>
      <c r="P486" s="230"/>
      <c r="Q486" s="230"/>
      <c r="R486" s="231"/>
      <c r="S486" s="231"/>
      <c r="T486" s="231"/>
      <c r="U486" s="231"/>
      <c r="V486" s="231"/>
      <c r="W486" s="231"/>
      <c r="X486" s="231"/>
      <c r="Y486" s="231"/>
      <c r="Z486" s="211"/>
      <c r="AA486" s="211"/>
      <c r="AB486" s="211"/>
      <c r="AC486" s="211"/>
      <c r="AD486" s="211"/>
      <c r="AE486" s="211"/>
      <c r="AF486" s="211"/>
      <c r="AG486" s="211" t="s">
        <v>147</v>
      </c>
      <c r="AH486" s="211"/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2" x14ac:dyDescent="0.25">
      <c r="A487" s="228"/>
      <c r="B487" s="229"/>
      <c r="C487" s="278" t="s">
        <v>638</v>
      </c>
      <c r="D487" s="272"/>
      <c r="E487" s="273">
        <v>58</v>
      </c>
      <c r="F487" s="231"/>
      <c r="G487" s="231"/>
      <c r="H487" s="231"/>
      <c r="I487" s="231"/>
      <c r="J487" s="231"/>
      <c r="K487" s="231"/>
      <c r="L487" s="231"/>
      <c r="M487" s="231"/>
      <c r="N487" s="230"/>
      <c r="O487" s="230"/>
      <c r="P487" s="230"/>
      <c r="Q487" s="230"/>
      <c r="R487" s="231"/>
      <c r="S487" s="231"/>
      <c r="T487" s="231"/>
      <c r="U487" s="231"/>
      <c r="V487" s="231"/>
      <c r="W487" s="231"/>
      <c r="X487" s="231"/>
      <c r="Y487" s="231"/>
      <c r="Z487" s="211"/>
      <c r="AA487" s="211"/>
      <c r="AB487" s="211"/>
      <c r="AC487" s="211"/>
      <c r="AD487" s="211"/>
      <c r="AE487" s="211"/>
      <c r="AF487" s="211"/>
      <c r="AG487" s="211" t="s">
        <v>181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5">
      <c r="A488" s="243">
        <v>132</v>
      </c>
      <c r="B488" s="244" t="s">
        <v>639</v>
      </c>
      <c r="C488" s="261" t="s">
        <v>640</v>
      </c>
      <c r="D488" s="245" t="s">
        <v>189</v>
      </c>
      <c r="E488" s="246">
        <v>675.73800000000006</v>
      </c>
      <c r="F488" s="247"/>
      <c r="G488" s="248">
        <f>ROUND(E488*F488,2)</f>
        <v>0</v>
      </c>
      <c r="H488" s="247"/>
      <c r="I488" s="248">
        <f>ROUND(E488*H488,2)</f>
        <v>0</v>
      </c>
      <c r="J488" s="247"/>
      <c r="K488" s="248">
        <f>ROUND(E488*J488,2)</f>
        <v>0</v>
      </c>
      <c r="L488" s="248">
        <v>21</v>
      </c>
      <c r="M488" s="248">
        <f>G488*(1+L488/100)</f>
        <v>0</v>
      </c>
      <c r="N488" s="246">
        <v>1.3999999999999999E-4</v>
      </c>
      <c r="O488" s="246">
        <f>ROUND(E488*N488,2)</f>
        <v>0.09</v>
      </c>
      <c r="P488" s="246">
        <v>0</v>
      </c>
      <c r="Q488" s="246">
        <f>ROUND(E488*P488,2)</f>
        <v>0</v>
      </c>
      <c r="R488" s="248"/>
      <c r="S488" s="248" t="s">
        <v>141</v>
      </c>
      <c r="T488" s="249" t="s">
        <v>141</v>
      </c>
      <c r="U488" s="231">
        <v>0.1</v>
      </c>
      <c r="V488" s="231">
        <f>ROUND(E488*U488,2)</f>
        <v>67.569999999999993</v>
      </c>
      <c r="W488" s="231"/>
      <c r="X488" s="231" t="s">
        <v>178</v>
      </c>
      <c r="Y488" s="231" t="s">
        <v>144</v>
      </c>
      <c r="Z488" s="211"/>
      <c r="AA488" s="211"/>
      <c r="AB488" s="211"/>
      <c r="AC488" s="211"/>
      <c r="AD488" s="211"/>
      <c r="AE488" s="211"/>
      <c r="AF488" s="211"/>
      <c r="AG488" s="211" t="s">
        <v>179</v>
      </c>
      <c r="AH488" s="211"/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2" x14ac:dyDescent="0.25">
      <c r="A489" s="228"/>
      <c r="B489" s="229"/>
      <c r="C489" s="262" t="s">
        <v>641</v>
      </c>
      <c r="D489" s="250"/>
      <c r="E489" s="250"/>
      <c r="F489" s="250"/>
      <c r="G489" s="250"/>
      <c r="H489" s="231"/>
      <c r="I489" s="231"/>
      <c r="J489" s="231"/>
      <c r="K489" s="231"/>
      <c r="L489" s="231"/>
      <c r="M489" s="231"/>
      <c r="N489" s="230"/>
      <c r="O489" s="230"/>
      <c r="P489" s="230"/>
      <c r="Q489" s="230"/>
      <c r="R489" s="231"/>
      <c r="S489" s="231"/>
      <c r="T489" s="231"/>
      <c r="U489" s="231"/>
      <c r="V489" s="231"/>
      <c r="W489" s="231"/>
      <c r="X489" s="231"/>
      <c r="Y489" s="231"/>
      <c r="Z489" s="211"/>
      <c r="AA489" s="211"/>
      <c r="AB489" s="211"/>
      <c r="AC489" s="211"/>
      <c r="AD489" s="211"/>
      <c r="AE489" s="211"/>
      <c r="AF489" s="211"/>
      <c r="AG489" s="211" t="s">
        <v>147</v>
      </c>
      <c r="AH489" s="211"/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2" x14ac:dyDescent="0.25">
      <c r="A490" s="228"/>
      <c r="B490" s="229"/>
      <c r="C490" s="278" t="s">
        <v>642</v>
      </c>
      <c r="D490" s="272"/>
      <c r="E490" s="273">
        <v>675.73800000000006</v>
      </c>
      <c r="F490" s="231"/>
      <c r="G490" s="231"/>
      <c r="H490" s="231"/>
      <c r="I490" s="231"/>
      <c r="J490" s="231"/>
      <c r="K490" s="231"/>
      <c r="L490" s="231"/>
      <c r="M490" s="231"/>
      <c r="N490" s="230"/>
      <c r="O490" s="230"/>
      <c r="P490" s="230"/>
      <c r="Q490" s="230"/>
      <c r="R490" s="231"/>
      <c r="S490" s="231"/>
      <c r="T490" s="231"/>
      <c r="U490" s="231"/>
      <c r="V490" s="231"/>
      <c r="W490" s="231"/>
      <c r="X490" s="231"/>
      <c r="Y490" s="231"/>
      <c r="Z490" s="211"/>
      <c r="AA490" s="211"/>
      <c r="AB490" s="211"/>
      <c r="AC490" s="211"/>
      <c r="AD490" s="211"/>
      <c r="AE490" s="211"/>
      <c r="AF490" s="211"/>
      <c r="AG490" s="211" t="s">
        <v>181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ht="20" outlineLevel="1" x14ac:dyDescent="0.25">
      <c r="A491" s="243">
        <v>133</v>
      </c>
      <c r="B491" s="244" t="s">
        <v>643</v>
      </c>
      <c r="C491" s="261" t="s">
        <v>644</v>
      </c>
      <c r="D491" s="245" t="s">
        <v>177</v>
      </c>
      <c r="E491" s="246">
        <v>281</v>
      </c>
      <c r="F491" s="247"/>
      <c r="G491" s="248">
        <f>ROUND(E491*F491,2)</f>
        <v>0</v>
      </c>
      <c r="H491" s="247"/>
      <c r="I491" s="248">
        <f>ROUND(E491*H491,2)</f>
        <v>0</v>
      </c>
      <c r="J491" s="247"/>
      <c r="K491" s="248">
        <f>ROUND(E491*J491,2)</f>
        <v>0</v>
      </c>
      <c r="L491" s="248">
        <v>21</v>
      </c>
      <c r="M491" s="248">
        <f>G491*(1+L491/100)</f>
        <v>0</v>
      </c>
      <c r="N491" s="246">
        <v>2.2000000000000001E-3</v>
      </c>
      <c r="O491" s="246">
        <f>ROUND(E491*N491,2)</f>
        <v>0.62</v>
      </c>
      <c r="P491" s="246">
        <v>0</v>
      </c>
      <c r="Q491" s="246">
        <f>ROUND(E491*P491,2)</f>
        <v>0</v>
      </c>
      <c r="R491" s="248" t="s">
        <v>306</v>
      </c>
      <c r="S491" s="248" t="s">
        <v>141</v>
      </c>
      <c r="T491" s="249" t="s">
        <v>141</v>
      </c>
      <c r="U491" s="231">
        <v>0</v>
      </c>
      <c r="V491" s="231">
        <f>ROUND(E491*U491,2)</f>
        <v>0</v>
      </c>
      <c r="W491" s="231"/>
      <c r="X491" s="231" t="s">
        <v>307</v>
      </c>
      <c r="Y491" s="231" t="s">
        <v>144</v>
      </c>
      <c r="Z491" s="211"/>
      <c r="AA491" s="211"/>
      <c r="AB491" s="211"/>
      <c r="AC491" s="211"/>
      <c r="AD491" s="211"/>
      <c r="AE491" s="211"/>
      <c r="AF491" s="211"/>
      <c r="AG491" s="211" t="s">
        <v>308</v>
      </c>
      <c r="AH491" s="211"/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2" x14ac:dyDescent="0.25">
      <c r="A492" s="228"/>
      <c r="B492" s="229"/>
      <c r="C492" s="278" t="s">
        <v>645</v>
      </c>
      <c r="D492" s="272"/>
      <c r="E492" s="273">
        <v>281</v>
      </c>
      <c r="F492" s="231"/>
      <c r="G492" s="231"/>
      <c r="H492" s="231"/>
      <c r="I492" s="231"/>
      <c r="J492" s="231"/>
      <c r="K492" s="231"/>
      <c r="L492" s="231"/>
      <c r="M492" s="231"/>
      <c r="N492" s="230"/>
      <c r="O492" s="230"/>
      <c r="P492" s="230"/>
      <c r="Q492" s="230"/>
      <c r="R492" s="231"/>
      <c r="S492" s="231"/>
      <c r="T492" s="231"/>
      <c r="U492" s="231"/>
      <c r="V492" s="231"/>
      <c r="W492" s="231"/>
      <c r="X492" s="231"/>
      <c r="Y492" s="231"/>
      <c r="Z492" s="211"/>
      <c r="AA492" s="211"/>
      <c r="AB492" s="211"/>
      <c r="AC492" s="211"/>
      <c r="AD492" s="211"/>
      <c r="AE492" s="211"/>
      <c r="AF492" s="211"/>
      <c r="AG492" s="211" t="s">
        <v>181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5">
      <c r="A493" s="252">
        <v>134</v>
      </c>
      <c r="B493" s="253" t="s">
        <v>646</v>
      </c>
      <c r="C493" s="263" t="s">
        <v>647</v>
      </c>
      <c r="D493" s="254" t="s">
        <v>362</v>
      </c>
      <c r="E493" s="255">
        <v>40.99991</v>
      </c>
      <c r="F493" s="256"/>
      <c r="G493" s="257">
        <f>ROUND(E493*F493,2)</f>
        <v>0</v>
      </c>
      <c r="H493" s="256"/>
      <c r="I493" s="257">
        <f>ROUND(E493*H493,2)</f>
        <v>0</v>
      </c>
      <c r="J493" s="256"/>
      <c r="K493" s="257">
        <f>ROUND(E493*J493,2)</f>
        <v>0</v>
      </c>
      <c r="L493" s="257">
        <v>21</v>
      </c>
      <c r="M493" s="257">
        <f>G493*(1+L493/100)</f>
        <v>0</v>
      </c>
      <c r="N493" s="255">
        <v>0</v>
      </c>
      <c r="O493" s="255">
        <f>ROUND(E493*N493,2)</f>
        <v>0</v>
      </c>
      <c r="P493" s="255">
        <v>0</v>
      </c>
      <c r="Q493" s="255">
        <f>ROUND(E493*P493,2)</f>
        <v>0</v>
      </c>
      <c r="R493" s="257"/>
      <c r="S493" s="257" t="s">
        <v>141</v>
      </c>
      <c r="T493" s="258" t="s">
        <v>141</v>
      </c>
      <c r="U493" s="231">
        <v>2.33</v>
      </c>
      <c r="V493" s="231">
        <f>ROUND(E493*U493,2)</f>
        <v>95.53</v>
      </c>
      <c r="W493" s="231"/>
      <c r="X493" s="231" t="s">
        <v>379</v>
      </c>
      <c r="Y493" s="231" t="s">
        <v>144</v>
      </c>
      <c r="Z493" s="211"/>
      <c r="AA493" s="211"/>
      <c r="AB493" s="211"/>
      <c r="AC493" s="211"/>
      <c r="AD493" s="211"/>
      <c r="AE493" s="211"/>
      <c r="AF493" s="211"/>
      <c r="AG493" s="211" t="s">
        <v>380</v>
      </c>
      <c r="AH493" s="211"/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5">
      <c r="A494" s="252">
        <v>135</v>
      </c>
      <c r="B494" s="253" t="s">
        <v>360</v>
      </c>
      <c r="C494" s="263" t="s">
        <v>361</v>
      </c>
      <c r="D494" s="254" t="s">
        <v>362</v>
      </c>
      <c r="E494" s="255">
        <v>28.1496</v>
      </c>
      <c r="F494" s="256"/>
      <c r="G494" s="257">
        <f>ROUND(E494*F494,2)</f>
        <v>0</v>
      </c>
      <c r="H494" s="256"/>
      <c r="I494" s="257">
        <f>ROUND(E494*H494,2)</f>
        <v>0</v>
      </c>
      <c r="J494" s="256"/>
      <c r="K494" s="257">
        <f>ROUND(E494*J494,2)</f>
        <v>0</v>
      </c>
      <c r="L494" s="257">
        <v>21</v>
      </c>
      <c r="M494" s="257">
        <f>G494*(1+L494/100)</f>
        <v>0</v>
      </c>
      <c r="N494" s="255">
        <v>0</v>
      </c>
      <c r="O494" s="255">
        <f>ROUND(E494*N494,2)</f>
        <v>0</v>
      </c>
      <c r="P494" s="255">
        <v>0</v>
      </c>
      <c r="Q494" s="255">
        <f>ROUND(E494*P494,2)</f>
        <v>0</v>
      </c>
      <c r="R494" s="257"/>
      <c r="S494" s="257" t="s">
        <v>141</v>
      </c>
      <c r="T494" s="258" t="s">
        <v>141</v>
      </c>
      <c r="U494" s="231">
        <v>0.93300000000000005</v>
      </c>
      <c r="V494" s="231">
        <f>ROUND(E494*U494,2)</f>
        <v>26.26</v>
      </c>
      <c r="W494" s="231"/>
      <c r="X494" s="231" t="s">
        <v>363</v>
      </c>
      <c r="Y494" s="231" t="s">
        <v>144</v>
      </c>
      <c r="Z494" s="211"/>
      <c r="AA494" s="211"/>
      <c r="AB494" s="211"/>
      <c r="AC494" s="211"/>
      <c r="AD494" s="211"/>
      <c r="AE494" s="211"/>
      <c r="AF494" s="211"/>
      <c r="AG494" s="211" t="s">
        <v>364</v>
      </c>
      <c r="AH494" s="211"/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5">
      <c r="A495" s="252">
        <v>136</v>
      </c>
      <c r="B495" s="253" t="s">
        <v>365</v>
      </c>
      <c r="C495" s="263" t="s">
        <v>366</v>
      </c>
      <c r="D495" s="254" t="s">
        <v>362</v>
      </c>
      <c r="E495" s="255">
        <v>28.1496</v>
      </c>
      <c r="F495" s="256"/>
      <c r="G495" s="257">
        <f>ROUND(E495*F495,2)</f>
        <v>0</v>
      </c>
      <c r="H495" s="256"/>
      <c r="I495" s="257">
        <f>ROUND(E495*H495,2)</f>
        <v>0</v>
      </c>
      <c r="J495" s="256"/>
      <c r="K495" s="257">
        <f>ROUND(E495*J495,2)</f>
        <v>0</v>
      </c>
      <c r="L495" s="257">
        <v>21</v>
      </c>
      <c r="M495" s="257">
        <f>G495*(1+L495/100)</f>
        <v>0</v>
      </c>
      <c r="N495" s="255">
        <v>0</v>
      </c>
      <c r="O495" s="255">
        <f>ROUND(E495*N495,2)</f>
        <v>0</v>
      </c>
      <c r="P495" s="255">
        <v>0</v>
      </c>
      <c r="Q495" s="255">
        <f>ROUND(E495*P495,2)</f>
        <v>0</v>
      </c>
      <c r="R495" s="257"/>
      <c r="S495" s="257" t="s">
        <v>141</v>
      </c>
      <c r="T495" s="258" t="s">
        <v>141</v>
      </c>
      <c r="U495" s="231">
        <v>0.49</v>
      </c>
      <c r="V495" s="231">
        <f>ROUND(E495*U495,2)</f>
        <v>13.79</v>
      </c>
      <c r="W495" s="231"/>
      <c r="X495" s="231" t="s">
        <v>363</v>
      </c>
      <c r="Y495" s="231" t="s">
        <v>144</v>
      </c>
      <c r="Z495" s="211"/>
      <c r="AA495" s="211"/>
      <c r="AB495" s="211"/>
      <c r="AC495" s="211"/>
      <c r="AD495" s="211"/>
      <c r="AE495" s="211"/>
      <c r="AF495" s="211"/>
      <c r="AG495" s="211" t="s">
        <v>364</v>
      </c>
      <c r="AH495" s="211"/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5">
      <c r="A496" s="252">
        <v>137</v>
      </c>
      <c r="B496" s="253" t="s">
        <v>367</v>
      </c>
      <c r="C496" s="263" t="s">
        <v>368</v>
      </c>
      <c r="D496" s="254" t="s">
        <v>362</v>
      </c>
      <c r="E496" s="255">
        <v>534.8424</v>
      </c>
      <c r="F496" s="256"/>
      <c r="G496" s="257">
        <f>ROUND(E496*F496,2)</f>
        <v>0</v>
      </c>
      <c r="H496" s="256"/>
      <c r="I496" s="257">
        <f>ROUND(E496*H496,2)</f>
        <v>0</v>
      </c>
      <c r="J496" s="256"/>
      <c r="K496" s="257">
        <f>ROUND(E496*J496,2)</f>
        <v>0</v>
      </c>
      <c r="L496" s="257">
        <v>21</v>
      </c>
      <c r="M496" s="257">
        <f>G496*(1+L496/100)</f>
        <v>0</v>
      </c>
      <c r="N496" s="255">
        <v>0</v>
      </c>
      <c r="O496" s="255">
        <f>ROUND(E496*N496,2)</f>
        <v>0</v>
      </c>
      <c r="P496" s="255">
        <v>0</v>
      </c>
      <c r="Q496" s="255">
        <f>ROUND(E496*P496,2)</f>
        <v>0</v>
      </c>
      <c r="R496" s="257"/>
      <c r="S496" s="257" t="s">
        <v>141</v>
      </c>
      <c r="T496" s="258" t="s">
        <v>141</v>
      </c>
      <c r="U496" s="231">
        <v>0</v>
      </c>
      <c r="V496" s="231">
        <f>ROUND(E496*U496,2)</f>
        <v>0</v>
      </c>
      <c r="W496" s="231"/>
      <c r="X496" s="231" t="s">
        <v>363</v>
      </c>
      <c r="Y496" s="231" t="s">
        <v>144</v>
      </c>
      <c r="Z496" s="211"/>
      <c r="AA496" s="211"/>
      <c r="AB496" s="211"/>
      <c r="AC496" s="211"/>
      <c r="AD496" s="211"/>
      <c r="AE496" s="211"/>
      <c r="AF496" s="211"/>
      <c r="AG496" s="211" t="s">
        <v>364</v>
      </c>
      <c r="AH496" s="211"/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5">
      <c r="A497" s="252">
        <v>138</v>
      </c>
      <c r="B497" s="253" t="s">
        <v>369</v>
      </c>
      <c r="C497" s="263" t="s">
        <v>370</v>
      </c>
      <c r="D497" s="254" t="s">
        <v>362</v>
      </c>
      <c r="E497" s="255">
        <v>28.1496</v>
      </c>
      <c r="F497" s="256"/>
      <c r="G497" s="257">
        <f>ROUND(E497*F497,2)</f>
        <v>0</v>
      </c>
      <c r="H497" s="256"/>
      <c r="I497" s="257">
        <f>ROUND(E497*H497,2)</f>
        <v>0</v>
      </c>
      <c r="J497" s="256"/>
      <c r="K497" s="257">
        <f>ROUND(E497*J497,2)</f>
        <v>0</v>
      </c>
      <c r="L497" s="257">
        <v>21</v>
      </c>
      <c r="M497" s="257">
        <f>G497*(1+L497/100)</f>
        <v>0</v>
      </c>
      <c r="N497" s="255">
        <v>0</v>
      </c>
      <c r="O497" s="255">
        <f>ROUND(E497*N497,2)</f>
        <v>0</v>
      </c>
      <c r="P497" s="255">
        <v>0</v>
      </c>
      <c r="Q497" s="255">
        <f>ROUND(E497*P497,2)</f>
        <v>0</v>
      </c>
      <c r="R497" s="257"/>
      <c r="S497" s="257" t="s">
        <v>141</v>
      </c>
      <c r="T497" s="258" t="s">
        <v>141</v>
      </c>
      <c r="U497" s="231">
        <v>0.94199999999999995</v>
      </c>
      <c r="V497" s="231">
        <f>ROUND(E497*U497,2)</f>
        <v>26.52</v>
      </c>
      <c r="W497" s="231"/>
      <c r="X497" s="231" t="s">
        <v>363</v>
      </c>
      <c r="Y497" s="231" t="s">
        <v>144</v>
      </c>
      <c r="Z497" s="211"/>
      <c r="AA497" s="211"/>
      <c r="AB497" s="211"/>
      <c r="AC497" s="211"/>
      <c r="AD497" s="211"/>
      <c r="AE497" s="211"/>
      <c r="AF497" s="211"/>
      <c r="AG497" s="211" t="s">
        <v>364</v>
      </c>
      <c r="AH497" s="211"/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5">
      <c r="A498" s="252">
        <v>139</v>
      </c>
      <c r="B498" s="253" t="s">
        <v>371</v>
      </c>
      <c r="C498" s="263" t="s">
        <v>372</v>
      </c>
      <c r="D498" s="254" t="s">
        <v>362</v>
      </c>
      <c r="E498" s="255">
        <v>140.74799999999999</v>
      </c>
      <c r="F498" s="256"/>
      <c r="G498" s="257">
        <f>ROUND(E498*F498,2)</f>
        <v>0</v>
      </c>
      <c r="H498" s="256"/>
      <c r="I498" s="257">
        <f>ROUND(E498*H498,2)</f>
        <v>0</v>
      </c>
      <c r="J498" s="256"/>
      <c r="K498" s="257">
        <f>ROUND(E498*J498,2)</f>
        <v>0</v>
      </c>
      <c r="L498" s="257">
        <v>21</v>
      </c>
      <c r="M498" s="257">
        <f>G498*(1+L498/100)</f>
        <v>0</v>
      </c>
      <c r="N498" s="255">
        <v>0</v>
      </c>
      <c r="O498" s="255">
        <f>ROUND(E498*N498,2)</f>
        <v>0</v>
      </c>
      <c r="P498" s="255">
        <v>0</v>
      </c>
      <c r="Q498" s="255">
        <f>ROUND(E498*P498,2)</f>
        <v>0</v>
      </c>
      <c r="R498" s="257"/>
      <c r="S498" s="257" t="s">
        <v>141</v>
      </c>
      <c r="T498" s="258" t="s">
        <v>141</v>
      </c>
      <c r="U498" s="231">
        <v>0.105</v>
      </c>
      <c r="V498" s="231">
        <f>ROUND(E498*U498,2)</f>
        <v>14.78</v>
      </c>
      <c r="W498" s="231"/>
      <c r="X498" s="231" t="s">
        <v>363</v>
      </c>
      <c r="Y498" s="231" t="s">
        <v>144</v>
      </c>
      <c r="Z498" s="211"/>
      <c r="AA498" s="211"/>
      <c r="AB498" s="211"/>
      <c r="AC498" s="211"/>
      <c r="AD498" s="211"/>
      <c r="AE498" s="211"/>
      <c r="AF498" s="211"/>
      <c r="AG498" s="211" t="s">
        <v>364</v>
      </c>
      <c r="AH498" s="211"/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ht="20" outlineLevel="1" x14ac:dyDescent="0.25">
      <c r="A499" s="252">
        <v>140</v>
      </c>
      <c r="B499" s="253" t="s">
        <v>648</v>
      </c>
      <c r="C499" s="263" t="s">
        <v>649</v>
      </c>
      <c r="D499" s="254" t="s">
        <v>362</v>
      </c>
      <c r="E499" s="255">
        <v>28.1496</v>
      </c>
      <c r="F499" s="256"/>
      <c r="G499" s="257">
        <f>ROUND(E499*F499,2)</f>
        <v>0</v>
      </c>
      <c r="H499" s="256"/>
      <c r="I499" s="257">
        <f>ROUND(E499*H499,2)</f>
        <v>0</v>
      </c>
      <c r="J499" s="256"/>
      <c r="K499" s="257">
        <f>ROUND(E499*J499,2)</f>
        <v>0</v>
      </c>
      <c r="L499" s="257">
        <v>21</v>
      </c>
      <c r="M499" s="257">
        <f>G499*(1+L499/100)</f>
        <v>0</v>
      </c>
      <c r="N499" s="255">
        <v>0</v>
      </c>
      <c r="O499" s="255">
        <f>ROUND(E499*N499,2)</f>
        <v>0</v>
      </c>
      <c r="P499" s="255">
        <v>0</v>
      </c>
      <c r="Q499" s="255">
        <f>ROUND(E499*P499,2)</f>
        <v>0</v>
      </c>
      <c r="R499" s="257"/>
      <c r="S499" s="257" t="s">
        <v>141</v>
      </c>
      <c r="T499" s="258" t="s">
        <v>141</v>
      </c>
      <c r="U499" s="231">
        <v>0</v>
      </c>
      <c r="V499" s="231">
        <f>ROUND(E499*U499,2)</f>
        <v>0</v>
      </c>
      <c r="W499" s="231"/>
      <c r="X499" s="231" t="s">
        <v>363</v>
      </c>
      <c r="Y499" s="231" t="s">
        <v>144</v>
      </c>
      <c r="Z499" s="211"/>
      <c r="AA499" s="211"/>
      <c r="AB499" s="211"/>
      <c r="AC499" s="211"/>
      <c r="AD499" s="211"/>
      <c r="AE499" s="211"/>
      <c r="AF499" s="211"/>
      <c r="AG499" s="211" t="s">
        <v>364</v>
      </c>
      <c r="AH499" s="211"/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5">
      <c r="A500" s="252">
        <v>141</v>
      </c>
      <c r="B500" s="253" t="s">
        <v>375</v>
      </c>
      <c r="C500" s="263" t="s">
        <v>376</v>
      </c>
      <c r="D500" s="254" t="s">
        <v>362</v>
      </c>
      <c r="E500" s="255">
        <v>28.1496</v>
      </c>
      <c r="F500" s="256"/>
      <c r="G500" s="257">
        <f>ROUND(E500*F500,2)</f>
        <v>0</v>
      </c>
      <c r="H500" s="256"/>
      <c r="I500" s="257">
        <f>ROUND(E500*H500,2)</f>
        <v>0</v>
      </c>
      <c r="J500" s="256"/>
      <c r="K500" s="257">
        <f>ROUND(E500*J500,2)</f>
        <v>0</v>
      </c>
      <c r="L500" s="257">
        <v>21</v>
      </c>
      <c r="M500" s="257">
        <f>G500*(1+L500/100)</f>
        <v>0</v>
      </c>
      <c r="N500" s="255">
        <v>0</v>
      </c>
      <c r="O500" s="255">
        <f>ROUND(E500*N500,2)</f>
        <v>0</v>
      </c>
      <c r="P500" s="255">
        <v>0</v>
      </c>
      <c r="Q500" s="255">
        <f>ROUND(E500*P500,2)</f>
        <v>0</v>
      </c>
      <c r="R500" s="257"/>
      <c r="S500" s="257" t="s">
        <v>141</v>
      </c>
      <c r="T500" s="258" t="s">
        <v>141</v>
      </c>
      <c r="U500" s="231">
        <v>6.0000000000000001E-3</v>
      </c>
      <c r="V500" s="231">
        <f>ROUND(E500*U500,2)</f>
        <v>0.17</v>
      </c>
      <c r="W500" s="231"/>
      <c r="X500" s="231" t="s">
        <v>363</v>
      </c>
      <c r="Y500" s="231" t="s">
        <v>144</v>
      </c>
      <c r="Z500" s="211"/>
      <c r="AA500" s="211"/>
      <c r="AB500" s="211"/>
      <c r="AC500" s="211"/>
      <c r="AD500" s="211"/>
      <c r="AE500" s="211"/>
      <c r="AF500" s="211"/>
      <c r="AG500" s="211" t="s">
        <v>364</v>
      </c>
      <c r="AH500" s="211"/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ht="13" x14ac:dyDescent="0.25">
      <c r="A501" s="233" t="s">
        <v>136</v>
      </c>
      <c r="B501" s="234" t="s">
        <v>103</v>
      </c>
      <c r="C501" s="260" t="s">
        <v>104</v>
      </c>
      <c r="D501" s="235"/>
      <c r="E501" s="236"/>
      <c r="F501" s="237"/>
      <c r="G501" s="237">
        <f>SUMIF(AG502:AG508,"&lt;&gt;NOR",G502:G508)</f>
        <v>0</v>
      </c>
      <c r="H501" s="237"/>
      <c r="I501" s="237">
        <f>SUM(I502:I508)</f>
        <v>0</v>
      </c>
      <c r="J501" s="237"/>
      <c r="K501" s="237">
        <f>SUM(K502:K508)</f>
        <v>0</v>
      </c>
      <c r="L501" s="237"/>
      <c r="M501" s="237">
        <f>SUM(M502:M508)</f>
        <v>0</v>
      </c>
      <c r="N501" s="236"/>
      <c r="O501" s="236">
        <f>SUM(O502:O508)</f>
        <v>0.08</v>
      </c>
      <c r="P501" s="236"/>
      <c r="Q501" s="236">
        <f>SUM(Q502:Q508)</f>
        <v>0</v>
      </c>
      <c r="R501" s="237"/>
      <c r="S501" s="237"/>
      <c r="T501" s="238"/>
      <c r="U501" s="232"/>
      <c r="V501" s="232">
        <f>SUM(V502:V508)</f>
        <v>0.23</v>
      </c>
      <c r="W501" s="232"/>
      <c r="X501" s="232"/>
      <c r="Y501" s="232"/>
      <c r="AG501" t="s">
        <v>137</v>
      </c>
    </row>
    <row r="502" spans="1:60" ht="20" outlineLevel="1" x14ac:dyDescent="0.25">
      <c r="A502" s="243">
        <v>142</v>
      </c>
      <c r="B502" s="244" t="s">
        <v>650</v>
      </c>
      <c r="C502" s="261" t="s">
        <v>651</v>
      </c>
      <c r="D502" s="245" t="s">
        <v>516</v>
      </c>
      <c r="E502" s="246">
        <v>7.2</v>
      </c>
      <c r="F502" s="247"/>
      <c r="G502" s="248">
        <f>ROUND(E502*F502,2)</f>
        <v>0</v>
      </c>
      <c r="H502" s="247"/>
      <c r="I502" s="248">
        <f>ROUND(E502*H502,2)</f>
        <v>0</v>
      </c>
      <c r="J502" s="247"/>
      <c r="K502" s="248">
        <f>ROUND(E502*J502,2)</f>
        <v>0</v>
      </c>
      <c r="L502" s="248">
        <v>21</v>
      </c>
      <c r="M502" s="248">
        <f>G502*(1+L502/100)</f>
        <v>0</v>
      </c>
      <c r="N502" s="246">
        <v>0.01</v>
      </c>
      <c r="O502" s="246">
        <f>ROUND(E502*N502,2)</f>
        <v>7.0000000000000007E-2</v>
      </c>
      <c r="P502" s="246">
        <v>0</v>
      </c>
      <c r="Q502" s="246">
        <f>ROUND(E502*P502,2)</f>
        <v>0</v>
      </c>
      <c r="R502" s="248"/>
      <c r="S502" s="248" t="s">
        <v>157</v>
      </c>
      <c r="T502" s="249" t="s">
        <v>142</v>
      </c>
      <c r="U502" s="231">
        <v>0</v>
      </c>
      <c r="V502" s="231">
        <f>ROUND(E502*U502,2)</f>
        <v>0</v>
      </c>
      <c r="W502" s="231"/>
      <c r="X502" s="231" t="s">
        <v>178</v>
      </c>
      <c r="Y502" s="231" t="s">
        <v>144</v>
      </c>
      <c r="Z502" s="211"/>
      <c r="AA502" s="211"/>
      <c r="AB502" s="211"/>
      <c r="AC502" s="211"/>
      <c r="AD502" s="211"/>
      <c r="AE502" s="211"/>
      <c r="AF502" s="211"/>
      <c r="AG502" s="211" t="s">
        <v>652</v>
      </c>
      <c r="AH502" s="211"/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ht="20" outlineLevel="2" x14ac:dyDescent="0.25">
      <c r="A503" s="228"/>
      <c r="B503" s="229"/>
      <c r="C503" s="278" t="s">
        <v>653</v>
      </c>
      <c r="D503" s="272"/>
      <c r="E503" s="273">
        <v>3.1</v>
      </c>
      <c r="F503" s="231"/>
      <c r="G503" s="231"/>
      <c r="H503" s="231"/>
      <c r="I503" s="231"/>
      <c r="J503" s="231"/>
      <c r="K503" s="231"/>
      <c r="L503" s="231"/>
      <c r="M503" s="231"/>
      <c r="N503" s="230"/>
      <c r="O503" s="230"/>
      <c r="P503" s="230"/>
      <c r="Q503" s="230"/>
      <c r="R503" s="231"/>
      <c r="S503" s="231"/>
      <c r="T503" s="231"/>
      <c r="U503" s="231"/>
      <c r="V503" s="231"/>
      <c r="W503" s="231"/>
      <c r="X503" s="231"/>
      <c r="Y503" s="231"/>
      <c r="Z503" s="211"/>
      <c r="AA503" s="211"/>
      <c r="AB503" s="211"/>
      <c r="AC503" s="211"/>
      <c r="AD503" s="211"/>
      <c r="AE503" s="211"/>
      <c r="AF503" s="211"/>
      <c r="AG503" s="211" t="s">
        <v>181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3" x14ac:dyDescent="0.25">
      <c r="A504" s="228"/>
      <c r="B504" s="229"/>
      <c r="C504" s="278" t="s">
        <v>654</v>
      </c>
      <c r="D504" s="272"/>
      <c r="E504" s="273">
        <v>1.4</v>
      </c>
      <c r="F504" s="231"/>
      <c r="G504" s="231"/>
      <c r="H504" s="231"/>
      <c r="I504" s="231"/>
      <c r="J504" s="231"/>
      <c r="K504" s="231"/>
      <c r="L504" s="231"/>
      <c r="M504" s="231"/>
      <c r="N504" s="230"/>
      <c r="O504" s="230"/>
      <c r="P504" s="230"/>
      <c r="Q504" s="230"/>
      <c r="R504" s="231"/>
      <c r="S504" s="231"/>
      <c r="T504" s="231"/>
      <c r="U504" s="231"/>
      <c r="V504" s="231"/>
      <c r="W504" s="231"/>
      <c r="X504" s="231"/>
      <c r="Y504" s="231"/>
      <c r="Z504" s="211"/>
      <c r="AA504" s="211"/>
      <c r="AB504" s="211"/>
      <c r="AC504" s="211"/>
      <c r="AD504" s="211"/>
      <c r="AE504" s="211"/>
      <c r="AF504" s="211"/>
      <c r="AG504" s="211" t="s">
        <v>181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3" x14ac:dyDescent="0.25">
      <c r="A505" s="228"/>
      <c r="B505" s="229"/>
      <c r="C505" s="278" t="s">
        <v>655</v>
      </c>
      <c r="D505" s="272"/>
      <c r="E505" s="273">
        <v>2.7</v>
      </c>
      <c r="F505" s="231"/>
      <c r="G505" s="231"/>
      <c r="H505" s="231"/>
      <c r="I505" s="231"/>
      <c r="J505" s="231"/>
      <c r="K505" s="231"/>
      <c r="L505" s="231"/>
      <c r="M505" s="231"/>
      <c r="N505" s="230"/>
      <c r="O505" s="230"/>
      <c r="P505" s="230"/>
      <c r="Q505" s="230"/>
      <c r="R505" s="231"/>
      <c r="S505" s="231"/>
      <c r="T505" s="231"/>
      <c r="U505" s="231"/>
      <c r="V505" s="231"/>
      <c r="W505" s="231"/>
      <c r="X505" s="231"/>
      <c r="Y505" s="231"/>
      <c r="Z505" s="211"/>
      <c r="AA505" s="211"/>
      <c r="AB505" s="211"/>
      <c r="AC505" s="211"/>
      <c r="AD505" s="211"/>
      <c r="AE505" s="211"/>
      <c r="AF505" s="211"/>
      <c r="AG505" s="211" t="s">
        <v>181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5">
      <c r="A506" s="243">
        <v>143</v>
      </c>
      <c r="B506" s="244" t="s">
        <v>656</v>
      </c>
      <c r="C506" s="261" t="s">
        <v>657</v>
      </c>
      <c r="D506" s="245" t="s">
        <v>346</v>
      </c>
      <c r="E506" s="246">
        <v>4</v>
      </c>
      <c r="F506" s="247"/>
      <c r="G506" s="248">
        <f>ROUND(E506*F506,2)</f>
        <v>0</v>
      </c>
      <c r="H506" s="247"/>
      <c r="I506" s="248">
        <f>ROUND(E506*H506,2)</f>
        <v>0</v>
      </c>
      <c r="J506" s="247"/>
      <c r="K506" s="248">
        <f>ROUND(E506*J506,2)</f>
        <v>0</v>
      </c>
      <c r="L506" s="248">
        <v>21</v>
      </c>
      <c r="M506" s="248">
        <f>G506*(1+L506/100)</f>
        <v>0</v>
      </c>
      <c r="N506" s="246">
        <v>1.2600000000000001E-3</v>
      </c>
      <c r="O506" s="246">
        <f>ROUND(E506*N506,2)</f>
        <v>0.01</v>
      </c>
      <c r="P506" s="246">
        <v>0</v>
      </c>
      <c r="Q506" s="246">
        <f>ROUND(E506*P506,2)</f>
        <v>0</v>
      </c>
      <c r="R506" s="248"/>
      <c r="S506" s="248" t="s">
        <v>157</v>
      </c>
      <c r="T506" s="249" t="s">
        <v>235</v>
      </c>
      <c r="U506" s="231">
        <v>0</v>
      </c>
      <c r="V506" s="231">
        <f>ROUND(E506*U506,2)</f>
        <v>0</v>
      </c>
      <c r="W506" s="231"/>
      <c r="X506" s="231" t="s">
        <v>307</v>
      </c>
      <c r="Y506" s="231" t="s">
        <v>144</v>
      </c>
      <c r="Z506" s="211"/>
      <c r="AA506" s="211"/>
      <c r="AB506" s="211"/>
      <c r="AC506" s="211"/>
      <c r="AD506" s="211"/>
      <c r="AE506" s="211"/>
      <c r="AF506" s="211"/>
      <c r="AG506" s="211" t="s">
        <v>658</v>
      </c>
      <c r="AH506" s="211"/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ht="20" outlineLevel="2" x14ac:dyDescent="0.25">
      <c r="A507" s="228"/>
      <c r="B507" s="229"/>
      <c r="C507" s="278" t="s">
        <v>659</v>
      </c>
      <c r="D507" s="272"/>
      <c r="E507" s="273">
        <v>4</v>
      </c>
      <c r="F507" s="231"/>
      <c r="G507" s="231"/>
      <c r="H507" s="231"/>
      <c r="I507" s="231"/>
      <c r="J507" s="231"/>
      <c r="K507" s="231"/>
      <c r="L507" s="231"/>
      <c r="M507" s="231"/>
      <c r="N507" s="230"/>
      <c r="O507" s="230"/>
      <c r="P507" s="230"/>
      <c r="Q507" s="230"/>
      <c r="R507" s="231"/>
      <c r="S507" s="231"/>
      <c r="T507" s="231"/>
      <c r="U507" s="231"/>
      <c r="V507" s="231"/>
      <c r="W507" s="231"/>
      <c r="X507" s="231"/>
      <c r="Y507" s="231"/>
      <c r="Z507" s="211"/>
      <c r="AA507" s="211"/>
      <c r="AB507" s="211"/>
      <c r="AC507" s="211"/>
      <c r="AD507" s="211"/>
      <c r="AE507" s="211"/>
      <c r="AF507" s="211"/>
      <c r="AG507" s="211" t="s">
        <v>181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ht="20" outlineLevel="1" x14ac:dyDescent="0.25">
      <c r="A508" s="252">
        <v>144</v>
      </c>
      <c r="B508" s="253" t="s">
        <v>660</v>
      </c>
      <c r="C508" s="263" t="s">
        <v>661</v>
      </c>
      <c r="D508" s="254" t="s">
        <v>362</v>
      </c>
      <c r="E508" s="255">
        <v>7.7039999999999997E-2</v>
      </c>
      <c r="F508" s="256"/>
      <c r="G508" s="257">
        <f>ROUND(E508*F508,2)</f>
        <v>0</v>
      </c>
      <c r="H508" s="256"/>
      <c r="I508" s="257">
        <f>ROUND(E508*H508,2)</f>
        <v>0</v>
      </c>
      <c r="J508" s="256"/>
      <c r="K508" s="257">
        <f>ROUND(E508*J508,2)</f>
        <v>0</v>
      </c>
      <c r="L508" s="257">
        <v>21</v>
      </c>
      <c r="M508" s="257">
        <f>G508*(1+L508/100)</f>
        <v>0</v>
      </c>
      <c r="N508" s="255">
        <v>0</v>
      </c>
      <c r="O508" s="255">
        <f>ROUND(E508*N508,2)</f>
        <v>0</v>
      </c>
      <c r="P508" s="255">
        <v>0</v>
      </c>
      <c r="Q508" s="255">
        <f>ROUND(E508*P508,2)</f>
        <v>0</v>
      </c>
      <c r="R508" s="257"/>
      <c r="S508" s="257" t="s">
        <v>141</v>
      </c>
      <c r="T508" s="258" t="s">
        <v>141</v>
      </c>
      <c r="U508" s="231">
        <v>3.01</v>
      </c>
      <c r="V508" s="231">
        <f>ROUND(E508*U508,2)</f>
        <v>0.23</v>
      </c>
      <c r="W508" s="231"/>
      <c r="X508" s="231" t="s">
        <v>379</v>
      </c>
      <c r="Y508" s="231" t="s">
        <v>144</v>
      </c>
      <c r="Z508" s="211"/>
      <c r="AA508" s="211"/>
      <c r="AB508" s="211"/>
      <c r="AC508" s="211"/>
      <c r="AD508" s="211"/>
      <c r="AE508" s="211"/>
      <c r="AF508" s="211"/>
      <c r="AG508" s="211" t="s">
        <v>380</v>
      </c>
      <c r="AH508" s="211"/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ht="13" x14ac:dyDescent="0.25">
      <c r="A509" s="233" t="s">
        <v>136</v>
      </c>
      <c r="B509" s="234" t="s">
        <v>105</v>
      </c>
      <c r="C509" s="260" t="s">
        <v>106</v>
      </c>
      <c r="D509" s="235"/>
      <c r="E509" s="236"/>
      <c r="F509" s="237"/>
      <c r="G509" s="237">
        <f>SUMIF(AG510:AG541,"&lt;&gt;NOR",G510:G541)</f>
        <v>0</v>
      </c>
      <c r="H509" s="237"/>
      <c r="I509" s="237">
        <f>SUM(I510:I541)</f>
        <v>0</v>
      </c>
      <c r="J509" s="237"/>
      <c r="K509" s="237">
        <f>SUM(K510:K541)</f>
        <v>0</v>
      </c>
      <c r="L509" s="237"/>
      <c r="M509" s="237">
        <f>SUM(M510:M541)</f>
        <v>0</v>
      </c>
      <c r="N509" s="236"/>
      <c r="O509" s="236">
        <f>SUM(O510:O541)</f>
        <v>0.47</v>
      </c>
      <c r="P509" s="236"/>
      <c r="Q509" s="236">
        <f>SUM(Q510:Q541)</f>
        <v>0</v>
      </c>
      <c r="R509" s="237"/>
      <c r="S509" s="237"/>
      <c r="T509" s="238"/>
      <c r="U509" s="232"/>
      <c r="V509" s="232">
        <f>SUM(V510:V541)</f>
        <v>254.64</v>
      </c>
      <c r="W509" s="232"/>
      <c r="X509" s="232"/>
      <c r="Y509" s="232"/>
      <c r="AG509" t="s">
        <v>137</v>
      </c>
    </row>
    <row r="510" spans="1:60" ht="20" outlineLevel="1" x14ac:dyDescent="0.25">
      <c r="A510" s="243">
        <v>145</v>
      </c>
      <c r="B510" s="244" t="s">
        <v>662</v>
      </c>
      <c r="C510" s="261" t="s">
        <v>663</v>
      </c>
      <c r="D510" s="245" t="s">
        <v>189</v>
      </c>
      <c r="E510" s="246">
        <v>1000.88424</v>
      </c>
      <c r="F510" s="247"/>
      <c r="G510" s="248">
        <f>ROUND(E510*F510,2)</f>
        <v>0</v>
      </c>
      <c r="H510" s="247"/>
      <c r="I510" s="248">
        <f>ROUND(E510*H510,2)</f>
        <v>0</v>
      </c>
      <c r="J510" s="247"/>
      <c r="K510" s="248">
        <f>ROUND(E510*J510,2)</f>
        <v>0</v>
      </c>
      <c r="L510" s="248">
        <v>21</v>
      </c>
      <c r="M510" s="248">
        <f>G510*(1+L510/100)</f>
        <v>0</v>
      </c>
      <c r="N510" s="246">
        <v>4.6999999999999999E-4</v>
      </c>
      <c r="O510" s="246">
        <f>ROUND(E510*N510,2)</f>
        <v>0.47</v>
      </c>
      <c r="P510" s="246">
        <v>0</v>
      </c>
      <c r="Q510" s="246">
        <f>ROUND(E510*P510,2)</f>
        <v>0</v>
      </c>
      <c r="R510" s="248"/>
      <c r="S510" s="248" t="s">
        <v>141</v>
      </c>
      <c r="T510" s="249" t="s">
        <v>141</v>
      </c>
      <c r="U510" s="231">
        <v>0.23</v>
      </c>
      <c r="V510" s="231">
        <f>ROUND(E510*U510,2)</f>
        <v>230.2</v>
      </c>
      <c r="W510" s="231"/>
      <c r="X510" s="231" t="s">
        <v>178</v>
      </c>
      <c r="Y510" s="231" t="s">
        <v>144</v>
      </c>
      <c r="Z510" s="211"/>
      <c r="AA510" s="211"/>
      <c r="AB510" s="211"/>
      <c r="AC510" s="211"/>
      <c r="AD510" s="211"/>
      <c r="AE510" s="211"/>
      <c r="AF510" s="211"/>
      <c r="AG510" s="211" t="s">
        <v>179</v>
      </c>
      <c r="AH510" s="211"/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2" x14ac:dyDescent="0.25">
      <c r="A511" s="228"/>
      <c r="B511" s="229"/>
      <c r="C511" s="262" t="s">
        <v>664</v>
      </c>
      <c r="D511" s="250"/>
      <c r="E511" s="250"/>
      <c r="F511" s="250"/>
      <c r="G511" s="250"/>
      <c r="H511" s="231"/>
      <c r="I511" s="231"/>
      <c r="J511" s="231"/>
      <c r="K511" s="231"/>
      <c r="L511" s="231"/>
      <c r="M511" s="231"/>
      <c r="N511" s="230"/>
      <c r="O511" s="230"/>
      <c r="P511" s="230"/>
      <c r="Q511" s="230"/>
      <c r="R511" s="231"/>
      <c r="S511" s="231"/>
      <c r="T511" s="231"/>
      <c r="U511" s="231"/>
      <c r="V511" s="231"/>
      <c r="W511" s="231"/>
      <c r="X511" s="231"/>
      <c r="Y511" s="231"/>
      <c r="Z511" s="211"/>
      <c r="AA511" s="211"/>
      <c r="AB511" s="211"/>
      <c r="AC511" s="211"/>
      <c r="AD511" s="211"/>
      <c r="AE511" s="211"/>
      <c r="AF511" s="211"/>
      <c r="AG511" s="211" t="s">
        <v>147</v>
      </c>
      <c r="AH511" s="211"/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51" t="str">
        <f>C511</f>
        <v>vysávání, zametení a v případě většího ušpinění (např trusem) ruční čištění nekovovým kartáčem (rejžák)</v>
      </c>
      <c r="BB511" s="211"/>
      <c r="BC511" s="211"/>
      <c r="BD511" s="211"/>
      <c r="BE511" s="211"/>
      <c r="BF511" s="211"/>
      <c r="BG511" s="211"/>
      <c r="BH511" s="211"/>
    </row>
    <row r="512" spans="1:60" outlineLevel="2" x14ac:dyDescent="0.25">
      <c r="A512" s="228"/>
      <c r="B512" s="229"/>
      <c r="C512" s="278" t="s">
        <v>665</v>
      </c>
      <c r="D512" s="272"/>
      <c r="E512" s="273">
        <v>4.6079999999999997</v>
      </c>
      <c r="F512" s="231"/>
      <c r="G512" s="231"/>
      <c r="H512" s="231"/>
      <c r="I512" s="231"/>
      <c r="J512" s="231"/>
      <c r="K512" s="231"/>
      <c r="L512" s="231"/>
      <c r="M512" s="231"/>
      <c r="N512" s="230"/>
      <c r="O512" s="230"/>
      <c r="P512" s="230"/>
      <c r="Q512" s="230"/>
      <c r="R512" s="231"/>
      <c r="S512" s="231"/>
      <c r="T512" s="231"/>
      <c r="U512" s="231"/>
      <c r="V512" s="231"/>
      <c r="W512" s="231"/>
      <c r="X512" s="231"/>
      <c r="Y512" s="231"/>
      <c r="Z512" s="211"/>
      <c r="AA512" s="211"/>
      <c r="AB512" s="211"/>
      <c r="AC512" s="211"/>
      <c r="AD512" s="211"/>
      <c r="AE512" s="211"/>
      <c r="AF512" s="211"/>
      <c r="AG512" s="211" t="s">
        <v>181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3" x14ac:dyDescent="0.25">
      <c r="A513" s="228"/>
      <c r="B513" s="229"/>
      <c r="C513" s="278" t="s">
        <v>666</v>
      </c>
      <c r="D513" s="272"/>
      <c r="E513" s="273">
        <v>22.404800000000002</v>
      </c>
      <c r="F513" s="231"/>
      <c r="G513" s="231"/>
      <c r="H513" s="231"/>
      <c r="I513" s="231"/>
      <c r="J513" s="231"/>
      <c r="K513" s="231"/>
      <c r="L513" s="231"/>
      <c r="M513" s="231"/>
      <c r="N513" s="230"/>
      <c r="O513" s="230"/>
      <c r="P513" s="230"/>
      <c r="Q513" s="230"/>
      <c r="R513" s="231"/>
      <c r="S513" s="231"/>
      <c r="T513" s="231"/>
      <c r="U513" s="231"/>
      <c r="V513" s="231"/>
      <c r="W513" s="231"/>
      <c r="X513" s="231"/>
      <c r="Y513" s="231"/>
      <c r="Z513" s="211"/>
      <c r="AA513" s="211"/>
      <c r="AB513" s="211"/>
      <c r="AC513" s="211"/>
      <c r="AD513" s="211"/>
      <c r="AE513" s="211"/>
      <c r="AF513" s="211"/>
      <c r="AG513" s="211" t="s">
        <v>181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3" x14ac:dyDescent="0.25">
      <c r="A514" s="228"/>
      <c r="B514" s="229"/>
      <c r="C514" s="278" t="s">
        <v>667</v>
      </c>
      <c r="D514" s="272"/>
      <c r="E514" s="273">
        <v>24.877020000000002</v>
      </c>
      <c r="F514" s="231"/>
      <c r="G514" s="231"/>
      <c r="H514" s="231"/>
      <c r="I514" s="231"/>
      <c r="J514" s="231"/>
      <c r="K514" s="231"/>
      <c r="L514" s="231"/>
      <c r="M514" s="231"/>
      <c r="N514" s="230"/>
      <c r="O514" s="230"/>
      <c r="P514" s="230"/>
      <c r="Q514" s="230"/>
      <c r="R514" s="231"/>
      <c r="S514" s="231"/>
      <c r="T514" s="231"/>
      <c r="U514" s="231"/>
      <c r="V514" s="231"/>
      <c r="W514" s="231"/>
      <c r="X514" s="231"/>
      <c r="Y514" s="231"/>
      <c r="Z514" s="211"/>
      <c r="AA514" s="211"/>
      <c r="AB514" s="211"/>
      <c r="AC514" s="211"/>
      <c r="AD514" s="211"/>
      <c r="AE514" s="211"/>
      <c r="AF514" s="211"/>
      <c r="AG514" s="211" t="s">
        <v>181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3" x14ac:dyDescent="0.25">
      <c r="A515" s="228"/>
      <c r="B515" s="229"/>
      <c r="C515" s="278" t="s">
        <v>668</v>
      </c>
      <c r="D515" s="272"/>
      <c r="E515" s="273">
        <v>11.193</v>
      </c>
      <c r="F515" s="231"/>
      <c r="G515" s="231"/>
      <c r="H515" s="231"/>
      <c r="I515" s="231"/>
      <c r="J515" s="231"/>
      <c r="K515" s="231"/>
      <c r="L515" s="231"/>
      <c r="M515" s="231"/>
      <c r="N515" s="230"/>
      <c r="O515" s="230"/>
      <c r="P515" s="230"/>
      <c r="Q515" s="230"/>
      <c r="R515" s="231"/>
      <c r="S515" s="231"/>
      <c r="T515" s="231"/>
      <c r="U515" s="231"/>
      <c r="V515" s="231"/>
      <c r="W515" s="231"/>
      <c r="X515" s="231"/>
      <c r="Y515" s="231"/>
      <c r="Z515" s="211"/>
      <c r="AA515" s="211"/>
      <c r="AB515" s="211"/>
      <c r="AC515" s="211"/>
      <c r="AD515" s="211"/>
      <c r="AE515" s="211"/>
      <c r="AF515" s="211"/>
      <c r="AG515" s="211" t="s">
        <v>181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3" x14ac:dyDescent="0.25">
      <c r="A516" s="228"/>
      <c r="B516" s="229"/>
      <c r="C516" s="278" t="s">
        <v>669</v>
      </c>
      <c r="D516" s="272"/>
      <c r="E516" s="273">
        <v>2.6448</v>
      </c>
      <c r="F516" s="231"/>
      <c r="G516" s="231"/>
      <c r="H516" s="231"/>
      <c r="I516" s="231"/>
      <c r="J516" s="231"/>
      <c r="K516" s="231"/>
      <c r="L516" s="231"/>
      <c r="M516" s="231"/>
      <c r="N516" s="230"/>
      <c r="O516" s="230"/>
      <c r="P516" s="230"/>
      <c r="Q516" s="230"/>
      <c r="R516" s="231"/>
      <c r="S516" s="231"/>
      <c r="T516" s="231"/>
      <c r="U516" s="231"/>
      <c r="V516" s="231"/>
      <c r="W516" s="231"/>
      <c r="X516" s="231"/>
      <c r="Y516" s="231"/>
      <c r="Z516" s="211"/>
      <c r="AA516" s="211"/>
      <c r="AB516" s="211"/>
      <c r="AC516" s="211"/>
      <c r="AD516" s="211"/>
      <c r="AE516" s="211"/>
      <c r="AF516" s="211"/>
      <c r="AG516" s="211" t="s">
        <v>181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3" x14ac:dyDescent="0.25">
      <c r="A517" s="228"/>
      <c r="B517" s="229"/>
      <c r="C517" s="278" t="s">
        <v>670</v>
      </c>
      <c r="D517" s="272"/>
      <c r="E517" s="273">
        <v>12.84</v>
      </c>
      <c r="F517" s="231"/>
      <c r="G517" s="231"/>
      <c r="H517" s="231"/>
      <c r="I517" s="231"/>
      <c r="J517" s="231"/>
      <c r="K517" s="231"/>
      <c r="L517" s="231"/>
      <c r="M517" s="231"/>
      <c r="N517" s="230"/>
      <c r="O517" s="230"/>
      <c r="P517" s="230"/>
      <c r="Q517" s="230"/>
      <c r="R517" s="231"/>
      <c r="S517" s="231"/>
      <c r="T517" s="231"/>
      <c r="U517" s="231"/>
      <c r="V517" s="231"/>
      <c r="W517" s="231"/>
      <c r="X517" s="231"/>
      <c r="Y517" s="231"/>
      <c r="Z517" s="211"/>
      <c r="AA517" s="211"/>
      <c r="AB517" s="211"/>
      <c r="AC517" s="211"/>
      <c r="AD517" s="211"/>
      <c r="AE517" s="211"/>
      <c r="AF517" s="211"/>
      <c r="AG517" s="211" t="s">
        <v>181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3" x14ac:dyDescent="0.25">
      <c r="A518" s="228"/>
      <c r="B518" s="229"/>
      <c r="C518" s="278" t="s">
        <v>671</v>
      </c>
      <c r="D518" s="272"/>
      <c r="E518" s="273">
        <v>18.155339999999999</v>
      </c>
      <c r="F518" s="231"/>
      <c r="G518" s="231"/>
      <c r="H518" s="231"/>
      <c r="I518" s="231"/>
      <c r="J518" s="231"/>
      <c r="K518" s="231"/>
      <c r="L518" s="231"/>
      <c r="M518" s="231"/>
      <c r="N518" s="230"/>
      <c r="O518" s="230"/>
      <c r="P518" s="230"/>
      <c r="Q518" s="230"/>
      <c r="R518" s="231"/>
      <c r="S518" s="231"/>
      <c r="T518" s="231"/>
      <c r="U518" s="231"/>
      <c r="V518" s="231"/>
      <c r="W518" s="231"/>
      <c r="X518" s="231"/>
      <c r="Y518" s="231"/>
      <c r="Z518" s="211"/>
      <c r="AA518" s="211"/>
      <c r="AB518" s="211"/>
      <c r="AC518" s="211"/>
      <c r="AD518" s="211"/>
      <c r="AE518" s="211"/>
      <c r="AF518" s="211"/>
      <c r="AG518" s="211" t="s">
        <v>181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3" x14ac:dyDescent="0.25">
      <c r="A519" s="228"/>
      <c r="B519" s="229"/>
      <c r="C519" s="278" t="s">
        <v>672</v>
      </c>
      <c r="D519" s="272"/>
      <c r="E519" s="273">
        <v>2.2400000000000002</v>
      </c>
      <c r="F519" s="231"/>
      <c r="G519" s="231"/>
      <c r="H519" s="231"/>
      <c r="I519" s="231"/>
      <c r="J519" s="231"/>
      <c r="K519" s="231"/>
      <c r="L519" s="231"/>
      <c r="M519" s="231"/>
      <c r="N519" s="230"/>
      <c r="O519" s="230"/>
      <c r="P519" s="230"/>
      <c r="Q519" s="230"/>
      <c r="R519" s="231"/>
      <c r="S519" s="231"/>
      <c r="T519" s="231"/>
      <c r="U519" s="231"/>
      <c r="V519" s="231"/>
      <c r="W519" s="231"/>
      <c r="X519" s="231"/>
      <c r="Y519" s="231"/>
      <c r="Z519" s="211"/>
      <c r="AA519" s="211"/>
      <c r="AB519" s="211"/>
      <c r="AC519" s="211"/>
      <c r="AD519" s="211"/>
      <c r="AE519" s="211"/>
      <c r="AF519" s="211"/>
      <c r="AG519" s="211" t="s">
        <v>181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3" x14ac:dyDescent="0.25">
      <c r="A520" s="228"/>
      <c r="B520" s="229"/>
      <c r="C520" s="278" t="s">
        <v>673</v>
      </c>
      <c r="D520" s="272"/>
      <c r="E520" s="273">
        <v>6.944</v>
      </c>
      <c r="F520" s="231"/>
      <c r="G520" s="231"/>
      <c r="H520" s="231"/>
      <c r="I520" s="231"/>
      <c r="J520" s="231"/>
      <c r="K520" s="231"/>
      <c r="L520" s="231"/>
      <c r="M520" s="231"/>
      <c r="N520" s="230"/>
      <c r="O520" s="230"/>
      <c r="P520" s="230"/>
      <c r="Q520" s="230"/>
      <c r="R520" s="231"/>
      <c r="S520" s="231"/>
      <c r="T520" s="231"/>
      <c r="U520" s="231"/>
      <c r="V520" s="231"/>
      <c r="W520" s="231"/>
      <c r="X520" s="231"/>
      <c r="Y520" s="231"/>
      <c r="Z520" s="211"/>
      <c r="AA520" s="211"/>
      <c r="AB520" s="211"/>
      <c r="AC520" s="211"/>
      <c r="AD520" s="211"/>
      <c r="AE520" s="211"/>
      <c r="AF520" s="211"/>
      <c r="AG520" s="211" t="s">
        <v>181</v>
      </c>
      <c r="AH520" s="211">
        <v>0</v>
      </c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3" x14ac:dyDescent="0.25">
      <c r="A521" s="228"/>
      <c r="B521" s="229"/>
      <c r="C521" s="278" t="s">
        <v>674</v>
      </c>
      <c r="D521" s="272"/>
      <c r="E521" s="273">
        <v>202.30340000000001</v>
      </c>
      <c r="F521" s="231"/>
      <c r="G521" s="231"/>
      <c r="H521" s="231"/>
      <c r="I521" s="231"/>
      <c r="J521" s="231"/>
      <c r="K521" s="231"/>
      <c r="L521" s="231"/>
      <c r="M521" s="231"/>
      <c r="N521" s="230"/>
      <c r="O521" s="230"/>
      <c r="P521" s="230"/>
      <c r="Q521" s="230"/>
      <c r="R521" s="231"/>
      <c r="S521" s="231"/>
      <c r="T521" s="231"/>
      <c r="U521" s="231"/>
      <c r="V521" s="231"/>
      <c r="W521" s="231"/>
      <c r="X521" s="231"/>
      <c r="Y521" s="231"/>
      <c r="Z521" s="211"/>
      <c r="AA521" s="211"/>
      <c r="AB521" s="211"/>
      <c r="AC521" s="211"/>
      <c r="AD521" s="211"/>
      <c r="AE521" s="211"/>
      <c r="AF521" s="211"/>
      <c r="AG521" s="211" t="s">
        <v>181</v>
      </c>
      <c r="AH521" s="211">
        <v>0</v>
      </c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3" x14ac:dyDescent="0.25">
      <c r="A522" s="228"/>
      <c r="B522" s="229"/>
      <c r="C522" s="278" t="s">
        <v>675</v>
      </c>
      <c r="D522" s="272"/>
      <c r="E522" s="273">
        <v>6.8352000000000004</v>
      </c>
      <c r="F522" s="231"/>
      <c r="G522" s="231"/>
      <c r="H522" s="231"/>
      <c r="I522" s="231"/>
      <c r="J522" s="231"/>
      <c r="K522" s="231"/>
      <c r="L522" s="231"/>
      <c r="M522" s="231"/>
      <c r="N522" s="230"/>
      <c r="O522" s="230"/>
      <c r="P522" s="230"/>
      <c r="Q522" s="230"/>
      <c r="R522" s="231"/>
      <c r="S522" s="231"/>
      <c r="T522" s="231"/>
      <c r="U522" s="231"/>
      <c r="V522" s="231"/>
      <c r="W522" s="231"/>
      <c r="X522" s="231"/>
      <c r="Y522" s="231"/>
      <c r="Z522" s="211"/>
      <c r="AA522" s="211"/>
      <c r="AB522" s="211"/>
      <c r="AC522" s="211"/>
      <c r="AD522" s="211"/>
      <c r="AE522" s="211"/>
      <c r="AF522" s="211"/>
      <c r="AG522" s="211" t="s">
        <v>181</v>
      </c>
      <c r="AH522" s="211">
        <v>0</v>
      </c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3" x14ac:dyDescent="0.25">
      <c r="A523" s="228"/>
      <c r="B523" s="229"/>
      <c r="C523" s="278" t="s">
        <v>676</v>
      </c>
      <c r="D523" s="272"/>
      <c r="E523" s="273">
        <v>198.30896000000001</v>
      </c>
      <c r="F523" s="231"/>
      <c r="G523" s="231"/>
      <c r="H523" s="231"/>
      <c r="I523" s="231"/>
      <c r="J523" s="231"/>
      <c r="K523" s="231"/>
      <c r="L523" s="231"/>
      <c r="M523" s="231"/>
      <c r="N523" s="230"/>
      <c r="O523" s="230"/>
      <c r="P523" s="230"/>
      <c r="Q523" s="230"/>
      <c r="R523" s="231"/>
      <c r="S523" s="231"/>
      <c r="T523" s="231"/>
      <c r="U523" s="231"/>
      <c r="V523" s="231"/>
      <c r="W523" s="231"/>
      <c r="X523" s="231"/>
      <c r="Y523" s="231"/>
      <c r="Z523" s="211"/>
      <c r="AA523" s="211"/>
      <c r="AB523" s="211"/>
      <c r="AC523" s="211"/>
      <c r="AD523" s="211"/>
      <c r="AE523" s="211"/>
      <c r="AF523" s="211"/>
      <c r="AG523" s="211" t="s">
        <v>181</v>
      </c>
      <c r="AH523" s="211">
        <v>0</v>
      </c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3" x14ac:dyDescent="0.25">
      <c r="A524" s="228"/>
      <c r="B524" s="229"/>
      <c r="C524" s="278" t="s">
        <v>677</v>
      </c>
      <c r="D524" s="272"/>
      <c r="E524" s="273">
        <v>32.958080000000002</v>
      </c>
      <c r="F524" s="231"/>
      <c r="G524" s="231"/>
      <c r="H524" s="231"/>
      <c r="I524" s="231"/>
      <c r="J524" s="231"/>
      <c r="K524" s="231"/>
      <c r="L524" s="231"/>
      <c r="M524" s="231"/>
      <c r="N524" s="230"/>
      <c r="O524" s="230"/>
      <c r="P524" s="230"/>
      <c r="Q524" s="230"/>
      <c r="R524" s="231"/>
      <c r="S524" s="231"/>
      <c r="T524" s="231"/>
      <c r="U524" s="231"/>
      <c r="V524" s="231"/>
      <c r="W524" s="231"/>
      <c r="X524" s="231"/>
      <c r="Y524" s="231"/>
      <c r="Z524" s="211"/>
      <c r="AA524" s="211"/>
      <c r="AB524" s="211"/>
      <c r="AC524" s="211"/>
      <c r="AD524" s="211"/>
      <c r="AE524" s="211"/>
      <c r="AF524" s="211"/>
      <c r="AG524" s="211" t="s">
        <v>181</v>
      </c>
      <c r="AH524" s="211">
        <v>0</v>
      </c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3" x14ac:dyDescent="0.25">
      <c r="A525" s="228"/>
      <c r="B525" s="229"/>
      <c r="C525" s="278" t="s">
        <v>678</v>
      </c>
      <c r="D525" s="272"/>
      <c r="E525" s="273">
        <v>0.55200000000000005</v>
      </c>
      <c r="F525" s="231"/>
      <c r="G525" s="231"/>
      <c r="H525" s="231"/>
      <c r="I525" s="231"/>
      <c r="J525" s="231"/>
      <c r="K525" s="231"/>
      <c r="L525" s="231"/>
      <c r="M525" s="231"/>
      <c r="N525" s="230"/>
      <c r="O525" s="230"/>
      <c r="P525" s="230"/>
      <c r="Q525" s="230"/>
      <c r="R525" s="231"/>
      <c r="S525" s="231"/>
      <c r="T525" s="231"/>
      <c r="U525" s="231"/>
      <c r="V525" s="231"/>
      <c r="W525" s="231"/>
      <c r="X525" s="231"/>
      <c r="Y525" s="231"/>
      <c r="Z525" s="211"/>
      <c r="AA525" s="211"/>
      <c r="AB525" s="211"/>
      <c r="AC525" s="211"/>
      <c r="AD525" s="211"/>
      <c r="AE525" s="211"/>
      <c r="AF525" s="211"/>
      <c r="AG525" s="211" t="s">
        <v>181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3" x14ac:dyDescent="0.25">
      <c r="A526" s="228"/>
      <c r="B526" s="229"/>
      <c r="C526" s="278" t="s">
        <v>679</v>
      </c>
      <c r="D526" s="272"/>
      <c r="E526" s="273">
        <v>49.117640000000002</v>
      </c>
      <c r="F526" s="231"/>
      <c r="G526" s="231"/>
      <c r="H526" s="231"/>
      <c r="I526" s="231"/>
      <c r="J526" s="231"/>
      <c r="K526" s="231"/>
      <c r="L526" s="231"/>
      <c r="M526" s="231"/>
      <c r="N526" s="230"/>
      <c r="O526" s="230"/>
      <c r="P526" s="230"/>
      <c r="Q526" s="230"/>
      <c r="R526" s="231"/>
      <c r="S526" s="231"/>
      <c r="T526" s="231"/>
      <c r="U526" s="231"/>
      <c r="V526" s="231"/>
      <c r="W526" s="231"/>
      <c r="X526" s="231"/>
      <c r="Y526" s="231"/>
      <c r="Z526" s="211"/>
      <c r="AA526" s="211"/>
      <c r="AB526" s="211"/>
      <c r="AC526" s="211"/>
      <c r="AD526" s="211"/>
      <c r="AE526" s="211"/>
      <c r="AF526" s="211"/>
      <c r="AG526" s="211" t="s">
        <v>181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3" x14ac:dyDescent="0.25">
      <c r="A527" s="228"/>
      <c r="B527" s="229"/>
      <c r="C527" s="278" t="s">
        <v>680</v>
      </c>
      <c r="D527" s="272"/>
      <c r="E527" s="273">
        <v>23.936</v>
      </c>
      <c r="F527" s="231"/>
      <c r="G527" s="231"/>
      <c r="H527" s="231"/>
      <c r="I527" s="231"/>
      <c r="J527" s="231"/>
      <c r="K527" s="231"/>
      <c r="L527" s="231"/>
      <c r="M527" s="231"/>
      <c r="N527" s="230"/>
      <c r="O527" s="230"/>
      <c r="P527" s="230"/>
      <c r="Q527" s="230"/>
      <c r="R527" s="231"/>
      <c r="S527" s="231"/>
      <c r="T527" s="231"/>
      <c r="U527" s="231"/>
      <c r="V527" s="231"/>
      <c r="W527" s="231"/>
      <c r="X527" s="231"/>
      <c r="Y527" s="231"/>
      <c r="Z527" s="211"/>
      <c r="AA527" s="211"/>
      <c r="AB527" s="211"/>
      <c r="AC527" s="211"/>
      <c r="AD527" s="211"/>
      <c r="AE527" s="211"/>
      <c r="AF527" s="211"/>
      <c r="AG527" s="211" t="s">
        <v>181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3" x14ac:dyDescent="0.25">
      <c r="A528" s="228"/>
      <c r="B528" s="229"/>
      <c r="C528" s="278" t="s">
        <v>681</v>
      </c>
      <c r="D528" s="272"/>
      <c r="E528" s="273">
        <v>67.645439999999994</v>
      </c>
      <c r="F528" s="231"/>
      <c r="G528" s="231"/>
      <c r="H528" s="231"/>
      <c r="I528" s="231"/>
      <c r="J528" s="231"/>
      <c r="K528" s="231"/>
      <c r="L528" s="231"/>
      <c r="M528" s="231"/>
      <c r="N528" s="230"/>
      <c r="O528" s="230"/>
      <c r="P528" s="230"/>
      <c r="Q528" s="230"/>
      <c r="R528" s="231"/>
      <c r="S528" s="231"/>
      <c r="T528" s="231"/>
      <c r="U528" s="231"/>
      <c r="V528" s="231"/>
      <c r="W528" s="231"/>
      <c r="X528" s="231"/>
      <c r="Y528" s="231"/>
      <c r="Z528" s="211"/>
      <c r="AA528" s="211"/>
      <c r="AB528" s="211"/>
      <c r="AC528" s="211"/>
      <c r="AD528" s="211"/>
      <c r="AE528" s="211"/>
      <c r="AF528" s="211"/>
      <c r="AG528" s="211" t="s">
        <v>181</v>
      </c>
      <c r="AH528" s="211">
        <v>0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3" x14ac:dyDescent="0.25">
      <c r="A529" s="228"/>
      <c r="B529" s="229"/>
      <c r="C529" s="278" t="s">
        <v>682</v>
      </c>
      <c r="D529" s="272"/>
      <c r="E529" s="273">
        <v>30.595199999999998</v>
      </c>
      <c r="F529" s="231"/>
      <c r="G529" s="231"/>
      <c r="H529" s="231"/>
      <c r="I529" s="231"/>
      <c r="J529" s="231"/>
      <c r="K529" s="231"/>
      <c r="L529" s="231"/>
      <c r="M529" s="231"/>
      <c r="N529" s="230"/>
      <c r="O529" s="230"/>
      <c r="P529" s="230"/>
      <c r="Q529" s="230"/>
      <c r="R529" s="231"/>
      <c r="S529" s="231"/>
      <c r="T529" s="231"/>
      <c r="U529" s="231"/>
      <c r="V529" s="231"/>
      <c r="W529" s="231"/>
      <c r="X529" s="231"/>
      <c r="Y529" s="231"/>
      <c r="Z529" s="211"/>
      <c r="AA529" s="211"/>
      <c r="AB529" s="211"/>
      <c r="AC529" s="211"/>
      <c r="AD529" s="211"/>
      <c r="AE529" s="211"/>
      <c r="AF529" s="211"/>
      <c r="AG529" s="211" t="s">
        <v>181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3" x14ac:dyDescent="0.25">
      <c r="A530" s="228"/>
      <c r="B530" s="229"/>
      <c r="C530" s="278" t="s">
        <v>683</v>
      </c>
      <c r="D530" s="272"/>
      <c r="E530" s="273">
        <v>32.827440000000003</v>
      </c>
      <c r="F530" s="231"/>
      <c r="G530" s="231"/>
      <c r="H530" s="231"/>
      <c r="I530" s="231"/>
      <c r="J530" s="231"/>
      <c r="K530" s="231"/>
      <c r="L530" s="231"/>
      <c r="M530" s="231"/>
      <c r="N530" s="230"/>
      <c r="O530" s="230"/>
      <c r="P530" s="230"/>
      <c r="Q530" s="230"/>
      <c r="R530" s="231"/>
      <c r="S530" s="231"/>
      <c r="T530" s="231"/>
      <c r="U530" s="231"/>
      <c r="V530" s="231"/>
      <c r="W530" s="231"/>
      <c r="X530" s="231"/>
      <c r="Y530" s="231"/>
      <c r="Z530" s="211"/>
      <c r="AA530" s="211"/>
      <c r="AB530" s="211"/>
      <c r="AC530" s="211"/>
      <c r="AD530" s="211"/>
      <c r="AE530" s="211"/>
      <c r="AF530" s="211"/>
      <c r="AG530" s="211" t="s">
        <v>181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3" x14ac:dyDescent="0.25">
      <c r="A531" s="228"/>
      <c r="B531" s="229"/>
      <c r="C531" s="278" t="s">
        <v>684</v>
      </c>
      <c r="D531" s="272"/>
      <c r="E531" s="273">
        <v>28.54712</v>
      </c>
      <c r="F531" s="231"/>
      <c r="G531" s="231"/>
      <c r="H531" s="231"/>
      <c r="I531" s="231"/>
      <c r="J531" s="231"/>
      <c r="K531" s="231"/>
      <c r="L531" s="231"/>
      <c r="M531" s="231"/>
      <c r="N531" s="230"/>
      <c r="O531" s="230"/>
      <c r="P531" s="230"/>
      <c r="Q531" s="230"/>
      <c r="R531" s="231"/>
      <c r="S531" s="231"/>
      <c r="T531" s="231"/>
      <c r="U531" s="231"/>
      <c r="V531" s="231"/>
      <c r="W531" s="231"/>
      <c r="X531" s="231"/>
      <c r="Y531" s="231"/>
      <c r="Z531" s="211"/>
      <c r="AA531" s="211"/>
      <c r="AB531" s="211"/>
      <c r="AC531" s="211"/>
      <c r="AD531" s="211"/>
      <c r="AE531" s="211"/>
      <c r="AF531" s="211"/>
      <c r="AG531" s="211" t="s">
        <v>181</v>
      </c>
      <c r="AH531" s="211">
        <v>0</v>
      </c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3" x14ac:dyDescent="0.25">
      <c r="A532" s="228"/>
      <c r="B532" s="229"/>
      <c r="C532" s="278" t="s">
        <v>685</v>
      </c>
      <c r="D532" s="272"/>
      <c r="E532" s="273">
        <v>131.47628</v>
      </c>
      <c r="F532" s="231"/>
      <c r="G532" s="231"/>
      <c r="H532" s="231"/>
      <c r="I532" s="231"/>
      <c r="J532" s="231"/>
      <c r="K532" s="231"/>
      <c r="L532" s="231"/>
      <c r="M532" s="231"/>
      <c r="N532" s="230"/>
      <c r="O532" s="230"/>
      <c r="P532" s="230"/>
      <c r="Q532" s="230"/>
      <c r="R532" s="231"/>
      <c r="S532" s="231"/>
      <c r="T532" s="231"/>
      <c r="U532" s="231"/>
      <c r="V532" s="231"/>
      <c r="W532" s="231"/>
      <c r="X532" s="231"/>
      <c r="Y532" s="231"/>
      <c r="Z532" s="211"/>
      <c r="AA532" s="211"/>
      <c r="AB532" s="211"/>
      <c r="AC532" s="211"/>
      <c r="AD532" s="211"/>
      <c r="AE532" s="211"/>
      <c r="AF532" s="211"/>
      <c r="AG532" s="211" t="s">
        <v>181</v>
      </c>
      <c r="AH532" s="211">
        <v>0</v>
      </c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3" x14ac:dyDescent="0.25">
      <c r="A533" s="228"/>
      <c r="B533" s="229"/>
      <c r="C533" s="278" t="s">
        <v>686</v>
      </c>
      <c r="D533" s="272"/>
      <c r="E533" s="273">
        <v>19.7913</v>
      </c>
      <c r="F533" s="231"/>
      <c r="G533" s="231"/>
      <c r="H533" s="231"/>
      <c r="I533" s="231"/>
      <c r="J533" s="231"/>
      <c r="K533" s="231"/>
      <c r="L533" s="231"/>
      <c r="M533" s="231"/>
      <c r="N533" s="230"/>
      <c r="O533" s="230"/>
      <c r="P533" s="230"/>
      <c r="Q533" s="230"/>
      <c r="R533" s="231"/>
      <c r="S533" s="231"/>
      <c r="T533" s="231"/>
      <c r="U533" s="231"/>
      <c r="V533" s="231"/>
      <c r="W533" s="231"/>
      <c r="X533" s="231"/>
      <c r="Y533" s="231"/>
      <c r="Z533" s="211"/>
      <c r="AA533" s="211"/>
      <c r="AB533" s="211"/>
      <c r="AC533" s="211"/>
      <c r="AD533" s="211"/>
      <c r="AE533" s="211"/>
      <c r="AF533" s="211"/>
      <c r="AG533" s="211" t="s">
        <v>181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3" x14ac:dyDescent="0.25">
      <c r="A534" s="228"/>
      <c r="B534" s="229"/>
      <c r="C534" s="278" t="s">
        <v>687</v>
      </c>
      <c r="D534" s="272"/>
      <c r="E534" s="273">
        <v>15.162419999999999</v>
      </c>
      <c r="F534" s="231"/>
      <c r="G534" s="231"/>
      <c r="H534" s="231"/>
      <c r="I534" s="231"/>
      <c r="J534" s="231"/>
      <c r="K534" s="231"/>
      <c r="L534" s="231"/>
      <c r="M534" s="231"/>
      <c r="N534" s="230"/>
      <c r="O534" s="230"/>
      <c r="P534" s="230"/>
      <c r="Q534" s="230"/>
      <c r="R534" s="231"/>
      <c r="S534" s="231"/>
      <c r="T534" s="231"/>
      <c r="U534" s="231"/>
      <c r="V534" s="231"/>
      <c r="W534" s="231"/>
      <c r="X534" s="231"/>
      <c r="Y534" s="231"/>
      <c r="Z534" s="211"/>
      <c r="AA534" s="211"/>
      <c r="AB534" s="211"/>
      <c r="AC534" s="211"/>
      <c r="AD534" s="211"/>
      <c r="AE534" s="211"/>
      <c r="AF534" s="211"/>
      <c r="AG534" s="211" t="s">
        <v>181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3" x14ac:dyDescent="0.25">
      <c r="A535" s="228"/>
      <c r="B535" s="229"/>
      <c r="C535" s="278" t="s">
        <v>688</v>
      </c>
      <c r="D535" s="272"/>
      <c r="E535" s="273">
        <v>0.30143999999999999</v>
      </c>
      <c r="F535" s="231"/>
      <c r="G535" s="231"/>
      <c r="H535" s="231"/>
      <c r="I535" s="231"/>
      <c r="J535" s="231"/>
      <c r="K535" s="231"/>
      <c r="L535" s="231"/>
      <c r="M535" s="231"/>
      <c r="N535" s="230"/>
      <c r="O535" s="230"/>
      <c r="P535" s="230"/>
      <c r="Q535" s="230"/>
      <c r="R535" s="231"/>
      <c r="S535" s="231"/>
      <c r="T535" s="231"/>
      <c r="U535" s="231"/>
      <c r="V535" s="231"/>
      <c r="W535" s="231"/>
      <c r="X535" s="231"/>
      <c r="Y535" s="231"/>
      <c r="Z535" s="211"/>
      <c r="AA535" s="211"/>
      <c r="AB535" s="211"/>
      <c r="AC535" s="211"/>
      <c r="AD535" s="211"/>
      <c r="AE535" s="211"/>
      <c r="AF535" s="211"/>
      <c r="AG535" s="211" t="s">
        <v>181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3" x14ac:dyDescent="0.25">
      <c r="A536" s="228"/>
      <c r="B536" s="229"/>
      <c r="C536" s="278" t="s">
        <v>689</v>
      </c>
      <c r="D536" s="272"/>
      <c r="E536" s="273">
        <v>9.8369599999999995</v>
      </c>
      <c r="F536" s="231"/>
      <c r="G536" s="231"/>
      <c r="H536" s="231"/>
      <c r="I536" s="231"/>
      <c r="J536" s="231"/>
      <c r="K536" s="231"/>
      <c r="L536" s="231"/>
      <c r="M536" s="231"/>
      <c r="N536" s="230"/>
      <c r="O536" s="230"/>
      <c r="P536" s="230"/>
      <c r="Q536" s="230"/>
      <c r="R536" s="231"/>
      <c r="S536" s="231"/>
      <c r="T536" s="231"/>
      <c r="U536" s="231"/>
      <c r="V536" s="231"/>
      <c r="W536" s="231"/>
      <c r="X536" s="231"/>
      <c r="Y536" s="231"/>
      <c r="Z536" s="211"/>
      <c r="AA536" s="211"/>
      <c r="AB536" s="211"/>
      <c r="AC536" s="211"/>
      <c r="AD536" s="211"/>
      <c r="AE536" s="211"/>
      <c r="AF536" s="211"/>
      <c r="AG536" s="211" t="s">
        <v>181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3" x14ac:dyDescent="0.25">
      <c r="A537" s="228"/>
      <c r="B537" s="229"/>
      <c r="C537" s="278" t="s">
        <v>690</v>
      </c>
      <c r="D537" s="272"/>
      <c r="E537" s="273">
        <v>4.1592000000000002</v>
      </c>
      <c r="F537" s="231"/>
      <c r="G537" s="231"/>
      <c r="H537" s="231"/>
      <c r="I537" s="231"/>
      <c r="J537" s="231"/>
      <c r="K537" s="231"/>
      <c r="L537" s="231"/>
      <c r="M537" s="231"/>
      <c r="N537" s="230"/>
      <c r="O537" s="230"/>
      <c r="P537" s="230"/>
      <c r="Q537" s="230"/>
      <c r="R537" s="231"/>
      <c r="S537" s="231"/>
      <c r="T537" s="231"/>
      <c r="U537" s="231"/>
      <c r="V537" s="231"/>
      <c r="W537" s="231"/>
      <c r="X537" s="231"/>
      <c r="Y537" s="231"/>
      <c r="Z537" s="211"/>
      <c r="AA537" s="211"/>
      <c r="AB537" s="211"/>
      <c r="AC537" s="211"/>
      <c r="AD537" s="211"/>
      <c r="AE537" s="211"/>
      <c r="AF537" s="211"/>
      <c r="AG537" s="211" t="s">
        <v>181</v>
      </c>
      <c r="AH537" s="211">
        <v>0</v>
      </c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3" x14ac:dyDescent="0.25">
      <c r="A538" s="228"/>
      <c r="B538" s="229"/>
      <c r="C538" s="278" t="s">
        <v>691</v>
      </c>
      <c r="D538" s="272"/>
      <c r="E538" s="273">
        <v>40.623199999999997</v>
      </c>
      <c r="F538" s="231"/>
      <c r="G538" s="231"/>
      <c r="H538" s="231"/>
      <c r="I538" s="231"/>
      <c r="J538" s="231"/>
      <c r="K538" s="231"/>
      <c r="L538" s="231"/>
      <c r="M538" s="231"/>
      <c r="N538" s="230"/>
      <c r="O538" s="230"/>
      <c r="P538" s="230"/>
      <c r="Q538" s="230"/>
      <c r="R538" s="231"/>
      <c r="S538" s="231"/>
      <c r="T538" s="231"/>
      <c r="U538" s="231"/>
      <c r="V538" s="231"/>
      <c r="W538" s="231"/>
      <c r="X538" s="231"/>
      <c r="Y538" s="231"/>
      <c r="Z538" s="211"/>
      <c r="AA538" s="211"/>
      <c r="AB538" s="211"/>
      <c r="AC538" s="211"/>
      <c r="AD538" s="211"/>
      <c r="AE538" s="211"/>
      <c r="AF538" s="211"/>
      <c r="AG538" s="211" t="s">
        <v>181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5">
      <c r="A539" s="243">
        <v>146</v>
      </c>
      <c r="B539" s="244" t="s">
        <v>692</v>
      </c>
      <c r="C539" s="261" t="s">
        <v>693</v>
      </c>
      <c r="D539" s="245" t="s">
        <v>189</v>
      </c>
      <c r="E539" s="246">
        <v>9.66</v>
      </c>
      <c r="F539" s="247"/>
      <c r="G539" s="248">
        <f>ROUND(E539*F539,2)</f>
        <v>0</v>
      </c>
      <c r="H539" s="247"/>
      <c r="I539" s="248">
        <f>ROUND(E539*H539,2)</f>
        <v>0</v>
      </c>
      <c r="J539" s="247"/>
      <c r="K539" s="248">
        <f>ROUND(E539*J539,2)</f>
        <v>0</v>
      </c>
      <c r="L539" s="248">
        <v>21</v>
      </c>
      <c r="M539" s="248">
        <f>G539*(1+L539/100)</f>
        <v>0</v>
      </c>
      <c r="N539" s="246">
        <v>3.8000000000000002E-4</v>
      </c>
      <c r="O539" s="246">
        <f>ROUND(E539*N539,2)</f>
        <v>0</v>
      </c>
      <c r="P539" s="246">
        <v>0</v>
      </c>
      <c r="Q539" s="246">
        <f>ROUND(E539*P539,2)</f>
        <v>0</v>
      </c>
      <c r="R539" s="248"/>
      <c r="S539" s="248" t="s">
        <v>141</v>
      </c>
      <c r="T539" s="249" t="s">
        <v>141</v>
      </c>
      <c r="U539" s="231">
        <v>2.5299999999999998</v>
      </c>
      <c r="V539" s="231">
        <f>ROUND(E539*U539,2)</f>
        <v>24.44</v>
      </c>
      <c r="W539" s="231"/>
      <c r="X539" s="231" t="s">
        <v>178</v>
      </c>
      <c r="Y539" s="231" t="s">
        <v>144</v>
      </c>
      <c r="Z539" s="211"/>
      <c r="AA539" s="211"/>
      <c r="AB539" s="211"/>
      <c r="AC539" s="211"/>
      <c r="AD539" s="211"/>
      <c r="AE539" s="211"/>
      <c r="AF539" s="211"/>
      <c r="AG539" s="211" t="s">
        <v>179</v>
      </c>
      <c r="AH539" s="211"/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ht="20" outlineLevel="2" x14ac:dyDescent="0.25">
      <c r="A540" s="228"/>
      <c r="B540" s="229"/>
      <c r="C540" s="278" t="s">
        <v>694</v>
      </c>
      <c r="D540" s="272"/>
      <c r="E540" s="273">
        <v>4.83</v>
      </c>
      <c r="F540" s="231"/>
      <c r="G540" s="231"/>
      <c r="H540" s="231"/>
      <c r="I540" s="231"/>
      <c r="J540" s="231"/>
      <c r="K540" s="231"/>
      <c r="L540" s="231"/>
      <c r="M540" s="231"/>
      <c r="N540" s="230"/>
      <c r="O540" s="230"/>
      <c r="P540" s="230"/>
      <c r="Q540" s="230"/>
      <c r="R540" s="231"/>
      <c r="S540" s="231"/>
      <c r="T540" s="231"/>
      <c r="U540" s="231"/>
      <c r="V540" s="231"/>
      <c r="W540" s="231"/>
      <c r="X540" s="231"/>
      <c r="Y540" s="231"/>
      <c r="Z540" s="211"/>
      <c r="AA540" s="211"/>
      <c r="AB540" s="211"/>
      <c r="AC540" s="211"/>
      <c r="AD540" s="211"/>
      <c r="AE540" s="211"/>
      <c r="AF540" s="211"/>
      <c r="AG540" s="211" t="s">
        <v>181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3" x14ac:dyDescent="0.25">
      <c r="A541" s="228"/>
      <c r="B541" s="229"/>
      <c r="C541" s="278" t="s">
        <v>695</v>
      </c>
      <c r="D541" s="272"/>
      <c r="E541" s="273">
        <v>4.83</v>
      </c>
      <c r="F541" s="231"/>
      <c r="G541" s="231"/>
      <c r="H541" s="231"/>
      <c r="I541" s="231"/>
      <c r="J541" s="231"/>
      <c r="K541" s="231"/>
      <c r="L541" s="231"/>
      <c r="M541" s="231"/>
      <c r="N541" s="230"/>
      <c r="O541" s="230"/>
      <c r="P541" s="230"/>
      <c r="Q541" s="230"/>
      <c r="R541" s="231"/>
      <c r="S541" s="231"/>
      <c r="T541" s="231"/>
      <c r="U541" s="231"/>
      <c r="V541" s="231"/>
      <c r="W541" s="231"/>
      <c r="X541" s="231"/>
      <c r="Y541" s="231"/>
      <c r="Z541" s="211"/>
      <c r="AA541" s="211"/>
      <c r="AB541" s="211"/>
      <c r="AC541" s="211"/>
      <c r="AD541" s="211"/>
      <c r="AE541" s="211"/>
      <c r="AF541" s="211"/>
      <c r="AG541" s="211" t="s">
        <v>181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x14ac:dyDescent="0.25">
      <c r="A542" s="3"/>
      <c r="B542" s="4"/>
      <c r="C542" s="265"/>
      <c r="D542" s="6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AE542">
        <v>12</v>
      </c>
      <c r="AF542">
        <v>21</v>
      </c>
      <c r="AG542" t="s">
        <v>122</v>
      </c>
    </row>
    <row r="543" spans="1:60" ht="13" x14ac:dyDescent="0.25">
      <c r="A543" s="214"/>
      <c r="B543" s="215" t="s">
        <v>31</v>
      </c>
      <c r="C543" s="266"/>
      <c r="D543" s="216"/>
      <c r="E543" s="217"/>
      <c r="F543" s="217"/>
      <c r="G543" s="242">
        <f>G8+G18+G49+G52+G57+G78+G142+G150+G199+G201+G221+G231+G247+G418+G464+G501+G509</f>
        <v>0</v>
      </c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AE543">
        <f>SUMIF(L7:L541,AE542,G7:G541)</f>
        <v>0</v>
      </c>
      <c r="AF543">
        <f>SUMIF(L7:L541,AF542,G7:G541)</f>
        <v>0</v>
      </c>
      <c r="AG543" t="s">
        <v>168</v>
      </c>
    </row>
    <row r="544" spans="1:60" x14ac:dyDescent="0.25">
      <c r="A544" s="3"/>
      <c r="B544" s="4"/>
      <c r="C544" s="265"/>
      <c r="D544" s="6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33" x14ac:dyDescent="0.25">
      <c r="A545" s="3"/>
      <c r="B545" s="4"/>
      <c r="C545" s="265"/>
      <c r="D545" s="6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33" x14ac:dyDescent="0.25">
      <c r="A546" s="218" t="s">
        <v>169</v>
      </c>
      <c r="B546" s="218"/>
      <c r="C546" s="267"/>
      <c r="D546" s="6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33" x14ac:dyDescent="0.25">
      <c r="A547" s="219"/>
      <c r="B547" s="220"/>
      <c r="C547" s="268"/>
      <c r="D547" s="220"/>
      <c r="E547" s="220"/>
      <c r="F547" s="220"/>
      <c r="G547" s="221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AG547" t="s">
        <v>170</v>
      </c>
    </row>
    <row r="548" spans="1:33" x14ac:dyDescent="0.25">
      <c r="A548" s="222"/>
      <c r="B548" s="223"/>
      <c r="C548" s="269"/>
      <c r="D548" s="223"/>
      <c r="E548" s="223"/>
      <c r="F548" s="223"/>
      <c r="G548" s="224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33" x14ac:dyDescent="0.25">
      <c r="A549" s="222"/>
      <c r="B549" s="223"/>
      <c r="C549" s="269"/>
      <c r="D549" s="223"/>
      <c r="E549" s="223"/>
      <c r="F549" s="223"/>
      <c r="G549" s="224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33" x14ac:dyDescent="0.25">
      <c r="A550" s="222"/>
      <c r="B550" s="223"/>
      <c r="C550" s="269"/>
      <c r="D550" s="223"/>
      <c r="E550" s="223"/>
      <c r="F550" s="223"/>
      <c r="G550" s="224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33" x14ac:dyDescent="0.25">
      <c r="A551" s="225"/>
      <c r="B551" s="226"/>
      <c r="C551" s="270"/>
      <c r="D551" s="226"/>
      <c r="E551" s="226"/>
      <c r="F551" s="226"/>
      <c r="G551" s="227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33" x14ac:dyDescent="0.25">
      <c r="A552" s="3"/>
      <c r="B552" s="4"/>
      <c r="C552" s="265"/>
      <c r="D552" s="6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33" x14ac:dyDescent="0.25">
      <c r="C553" s="271"/>
      <c r="D553" s="10"/>
      <c r="AG553" t="s">
        <v>174</v>
      </c>
    </row>
    <row r="554" spans="1:33" x14ac:dyDescent="0.25">
      <c r="D554" s="10"/>
    </row>
    <row r="555" spans="1:33" x14ac:dyDescent="0.25">
      <c r="D555" s="10"/>
    </row>
    <row r="556" spans="1:33" x14ac:dyDescent="0.25">
      <c r="D556" s="10"/>
    </row>
    <row r="557" spans="1:33" x14ac:dyDescent="0.25">
      <c r="D557" s="10"/>
    </row>
    <row r="558" spans="1:33" x14ac:dyDescent="0.25">
      <c r="D558" s="10"/>
    </row>
    <row r="559" spans="1:33" x14ac:dyDescent="0.25">
      <c r="D559" s="10"/>
    </row>
    <row r="560" spans="1:33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2">
    <mergeCell ref="C485:G485"/>
    <mergeCell ref="C486:G486"/>
    <mergeCell ref="C489:G489"/>
    <mergeCell ref="C511:G511"/>
    <mergeCell ref="C419:G419"/>
    <mergeCell ref="C420:G420"/>
    <mergeCell ref="C428:G428"/>
    <mergeCell ref="C429:G429"/>
    <mergeCell ref="C439:G439"/>
    <mergeCell ref="C482:G482"/>
    <mergeCell ref="C244:G244"/>
    <mergeCell ref="C245:G245"/>
    <mergeCell ref="C246:G246"/>
    <mergeCell ref="C251:G251"/>
    <mergeCell ref="C309:G309"/>
    <mergeCell ref="C349:G349"/>
    <mergeCell ref="C234:G234"/>
    <mergeCell ref="C235:G235"/>
    <mergeCell ref="C238:G238"/>
    <mergeCell ref="C239:G239"/>
    <mergeCell ref="C240:G240"/>
    <mergeCell ref="C241:G241"/>
    <mergeCell ref="C226:G226"/>
    <mergeCell ref="C227:G227"/>
    <mergeCell ref="C228:G228"/>
    <mergeCell ref="C229:G229"/>
    <mergeCell ref="C230:G230"/>
    <mergeCell ref="C233:G233"/>
    <mergeCell ref="C184:G184"/>
    <mergeCell ref="C185:G185"/>
    <mergeCell ref="C186:G186"/>
    <mergeCell ref="C223:G223"/>
    <mergeCell ref="C224:G224"/>
    <mergeCell ref="C225:G225"/>
    <mergeCell ref="C176:G176"/>
    <mergeCell ref="C177:G177"/>
    <mergeCell ref="C179:G179"/>
    <mergeCell ref="C180:G180"/>
    <mergeCell ref="C181:G181"/>
    <mergeCell ref="C183:G183"/>
    <mergeCell ref="C72:G72"/>
    <mergeCell ref="C73:G73"/>
    <mergeCell ref="C74:G74"/>
    <mergeCell ref="C75:G75"/>
    <mergeCell ref="C144:G144"/>
    <mergeCell ref="C148:G148"/>
    <mergeCell ref="C61:G61"/>
    <mergeCell ref="C65:G65"/>
    <mergeCell ref="C66:G66"/>
    <mergeCell ref="C69:G69"/>
    <mergeCell ref="C70:G70"/>
    <mergeCell ref="C71:G71"/>
    <mergeCell ref="A1:G1"/>
    <mergeCell ref="C2:G2"/>
    <mergeCell ref="C3:G3"/>
    <mergeCell ref="C4:G4"/>
    <mergeCell ref="A546:C546"/>
    <mergeCell ref="A547:G551"/>
    <mergeCell ref="C35:G35"/>
    <mergeCell ref="C54:G54"/>
    <mergeCell ref="C59:G59"/>
    <mergeCell ref="C60:G6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Naklady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Naklady'!Názvy_tisku</vt:lpstr>
      <vt:lpstr>'1 1 Pol'!Názvy_tisku</vt:lpstr>
      <vt:lpstr>oadresa</vt:lpstr>
      <vt:lpstr>Stavba!Objednatel</vt:lpstr>
      <vt:lpstr>Stavba!Objekt</vt:lpstr>
      <vt:lpstr>'01 1 Naklady'!Oblast_tisku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Kaura</dc:creator>
  <cp:lastModifiedBy>Jaroslav Kaura</cp:lastModifiedBy>
  <cp:lastPrinted>2019-03-19T12:27:02Z</cp:lastPrinted>
  <dcterms:created xsi:type="dcterms:W3CDTF">2009-04-08T07:15:50Z</dcterms:created>
  <dcterms:modified xsi:type="dcterms:W3CDTF">2025-11-04T08:31:30Z</dcterms:modified>
</cp:coreProperties>
</file>